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UC KINH TE\PHONG CHONG THIEN TAI\PCTT 2025\HO SO HO TRO BAO SO 5\NIEM YET HO TRO BAO LUT NAM 2025 NN\"/>
    </mc:Choice>
  </mc:AlternateContent>
  <xr:revisionPtr revIDLastSave="0" documentId="13_ncr:1_{8849E0EC-8150-4043-92E4-43BF7471929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Xuân Lam 1" sheetId="1" r:id="rId1"/>
    <sheet name="Biểu tổng hợp thủy sản" sheetId="13" r:id="rId2"/>
    <sheet name="Xuân lam 3-4" sheetId="3" r:id="rId3"/>
    <sheet name="Xuân lam 2" sheetId="2" r:id="rId4"/>
    <sheet name="Xuân lam 5" sheetId="4" r:id="rId5"/>
    <sheet name="Thuận Hồng" sheetId="5" r:id="rId6"/>
    <sheet name="Đồng Thuận" sheetId="6" r:id="rId7"/>
    <sheet name="Tiên sơn" sheetId="7" r:id="rId8"/>
    <sheet name="Phúc sơn" sheetId="9" r:id="rId9"/>
    <sheet name="La GIang" sheetId="10" r:id="rId10"/>
    <sheet name="TDP 6" sheetId="11" r:id="rId11"/>
    <sheet name="Quỳnh Lâm" sheetId="12" r:id="rId12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3" l="1"/>
  <c r="F11" i="3"/>
  <c r="F6" i="3"/>
  <c r="F7" i="3"/>
  <c r="F8" i="3"/>
  <c r="F9" i="3"/>
  <c r="F10" i="3"/>
  <c r="F5" i="3"/>
  <c r="F5" i="13"/>
  <c r="F6" i="13"/>
  <c r="F7" i="13"/>
  <c r="F8" i="13"/>
  <c r="F9" i="13"/>
  <c r="E10" i="13"/>
  <c r="F10" i="13"/>
  <c r="F11" i="13"/>
  <c r="F12" i="13"/>
  <c r="F13" i="13"/>
  <c r="F14" i="13"/>
  <c r="F15" i="13"/>
  <c r="F16" i="13"/>
  <c r="E16" i="13"/>
  <c r="D4" i="12"/>
  <c r="F4" i="12"/>
  <c r="F5" i="12"/>
  <c r="E5" i="12"/>
  <c r="E6" i="11"/>
  <c r="D5" i="11"/>
  <c r="D4" i="11"/>
  <c r="F4" i="11"/>
  <c r="F5" i="11"/>
  <c r="F6" i="11"/>
  <c r="F5" i="9"/>
  <c r="F6" i="9"/>
  <c r="F4" i="10"/>
  <c r="F5" i="10"/>
  <c r="F6" i="10"/>
  <c r="E11" i="2"/>
  <c r="E25" i="4"/>
  <c r="F25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6" i="4"/>
  <c r="E5" i="7"/>
  <c r="F5" i="7"/>
  <c r="F4" i="7"/>
  <c r="F5" i="6"/>
  <c r="F6" i="6"/>
  <c r="F7" i="6"/>
  <c r="F8" i="6"/>
  <c r="F9" i="6"/>
  <c r="F10" i="6"/>
  <c r="E10" i="6"/>
  <c r="E5" i="5"/>
  <c r="E6" i="5"/>
  <c r="E7" i="5"/>
  <c r="F7" i="5"/>
  <c r="F6" i="5"/>
  <c r="F5" i="5"/>
  <c r="F5" i="2"/>
  <c r="F6" i="2"/>
  <c r="F7" i="2"/>
  <c r="F8" i="2"/>
  <c r="F9" i="2"/>
  <c r="F10" i="2"/>
  <c r="F11" i="2"/>
  <c r="F7" i="1"/>
  <c r="F6" i="1"/>
  <c r="F5" i="1"/>
</calcChain>
</file>

<file path=xl/sharedStrings.xml><?xml version="1.0" encoding="utf-8"?>
<sst xmlns="http://schemas.openxmlformats.org/spreadsheetml/2006/main" count="185" uniqueCount="102">
  <si>
    <t>CỘNG HÒA XÃ HỘI CHỦ NGHĨA VIỆT NAM
Độc lập - Tự do - Hạnh phúc</t>
  </si>
  <si>
    <t>STT</t>
  </si>
  <si>
    <t>Nuôi trồng thuỷ sản bán thâm canh, thâm canh trong ao (đầm/hầm)</t>
  </si>
  <si>
    <t>Nuôi trồng thuỷ sản theo hình thức khác(ha)</t>
  </si>
  <si>
    <t>Họ Và Tên</t>
  </si>
  <si>
    <t>Trần Văn Nhơn</t>
  </si>
  <si>
    <t>Trần Xuân Hải</t>
  </si>
  <si>
    <t>Nuôi trồng thuỷ sản trong bể, lồng, bè ( ha)</t>
  </si>
  <si>
    <t>Tổng cộng</t>
  </si>
  <si>
    <t>Nguyễn Tiến Chương</t>
  </si>
  <si>
    <t>Lê Đức Chuyên</t>
  </si>
  <si>
    <t>Nguyễn Ngọc Lệ</t>
  </si>
  <si>
    <t>Trần Ngọc Thịnh</t>
  </si>
  <si>
    <t>Nguyễn Kim Thạch</t>
  </si>
  <si>
    <t>Nguyễn Chí Thanh</t>
  </si>
  <si>
    <t>Tổng Cộng</t>
  </si>
  <si>
    <t>Đặng Xuân Kỳ</t>
  </si>
  <si>
    <t>Nguyễn Minh Hồng</t>
  </si>
  <si>
    <t>Trần Sỹ Luyện</t>
  </si>
  <si>
    <t>Nguyễn Kiều Hưng</t>
  </si>
  <si>
    <t>Phạm Quốc Minh</t>
  </si>
  <si>
    <t>Nguyễn Văn Bình</t>
  </si>
  <si>
    <t>Đặng Duy Cẩm</t>
  </si>
  <si>
    <t>Trần Thị Thuyên</t>
  </si>
  <si>
    <t>Phan Văn Thi</t>
  </si>
  <si>
    <t>Trần Trọng Sơn</t>
  </si>
  <si>
    <t>Trịnh Bá Cường</t>
  </si>
  <si>
    <t>Trần Văn Hoan</t>
  </si>
  <si>
    <t>Nguyễn Xuân Hồng</t>
  </si>
  <si>
    <t>Phạm Quang Xuân</t>
  </si>
  <si>
    <t>Phan Văn Cử</t>
  </si>
  <si>
    <t>Phan Tiến Sỹ</t>
  </si>
  <si>
    <t>Phan Văn Sơn</t>
  </si>
  <si>
    <t>Đồng Ngọc Yên</t>
  </si>
  <si>
    <t>Phan Công Ánh</t>
  </si>
  <si>
    <t>Nguyễn Minh Châu</t>
  </si>
  <si>
    <t>Nguyễn Viết Dương</t>
  </si>
  <si>
    <t>Trần Xuân Hà</t>
  </si>
  <si>
    <t>Trần Đức Bảo</t>
  </si>
  <si>
    <t>Nguyễn Xuân Tình</t>
  </si>
  <si>
    <t>Nguyễn Thị Xoan</t>
  </si>
  <si>
    <t>Phạm Văn Lực</t>
  </si>
  <si>
    <t>Nguyễn Đình Minh</t>
  </si>
  <si>
    <t>Phạm Văn Hồng</t>
  </si>
  <si>
    <t>Phạm Thị Phương</t>
  </si>
  <si>
    <t>Trần Thị Nguyệt</t>
  </si>
  <si>
    <t>Hoàng Văn Tần</t>
  </si>
  <si>
    <t>Trần Văn Cường</t>
  </si>
  <si>
    <t>Nguyễn Anh Tâm</t>
  </si>
  <si>
    <t>Kiều Quang Thắng</t>
  </si>
  <si>
    <t>Lê Văn Hòa</t>
  </si>
  <si>
    <t>Nguyễn Đức Thủy</t>
  </si>
  <si>
    <t>Phan Văn Cường</t>
  </si>
  <si>
    <t>Nguyễn Hữu Phúc</t>
  </si>
  <si>
    <t>Phạm Minh Trí</t>
  </si>
  <si>
    <t>ỦY BAN NHÂN DÂN
PHƯỜNG BẮC HỒNG LĨNH</t>
  </si>
  <si>
    <t xml:space="preserve">CỘNG HÒA XÃ HỘI CHỦ NGHĨA VIỆT NAM
Độc lập - Tự do - Hạnh phúc
</t>
  </si>
  <si>
    <t>Tổ dân phố</t>
  </si>
  <si>
    <t>Nuôi trồng thuỷ sản trong bể, lồng, bè</t>
  </si>
  <si>
    <t>Xuân Lam 1</t>
  </si>
  <si>
    <t>Xuân Lam 2</t>
  </si>
  <si>
    <t>Xuân Lam 3,4</t>
  </si>
  <si>
    <t>Xuân Lam 5</t>
  </si>
  <si>
    <t>Đồng Thuận</t>
  </si>
  <si>
    <t>Thuận Hồng</t>
  </si>
  <si>
    <t>Tiên Sơn</t>
  </si>
  <si>
    <t>Phúc Sơn</t>
  </si>
  <si>
    <t>La Giang</t>
  </si>
  <si>
    <t>TDP 6</t>
  </si>
  <si>
    <t>Quỳnh Lâm</t>
  </si>
  <si>
    <t>TM. UỶ BAN NHÂN DÂN</t>
  </si>
  <si>
    <t>NGƯỜI LẬP BIỂU</t>
  </si>
  <si>
    <t>KT. CHỦ TỊCH</t>
  </si>
  <si>
    <t>PHÓ CHỦ TỊCH</t>
  </si>
  <si>
    <t>Phan Thanh Tùng</t>
  </si>
  <si>
    <t>Nguyễn Duy Đức</t>
  </si>
  <si>
    <t>Bắc Hồng Lĩnh, ngày       tháng    năm 2026</t>
  </si>
  <si>
    <t>TỔNG HỢP 
DANH SÁCH  ĐỐI VỚI THỦY SẢN BỊ THIỆT HẠI DO THIÊN TAI NĂM 2025</t>
  </si>
  <si>
    <t xml:space="preserve"> </t>
  </si>
  <si>
    <t>Kinh phí hỗ trợ</t>
  </si>
  <si>
    <t xml:space="preserve">ỦY BAN NHÂN DÂN
PHƯỜNG BẮC HỒNG LĨNH
</t>
  </si>
  <si>
    <t>Thành Tiền 
( Đồng)</t>
  </si>
  <si>
    <t>DANH SÁCH NIÊM YẾT HỘ BỊ THIỆT HẠI THỦY SẢN 
DO THIÊN TAI NĂM 2025 TỔ DÂN PHỐ XUÂN LAM 1</t>
  </si>
  <si>
    <t xml:space="preserve">UỶ BAN NHÂN DÂN
PHƯỜNG BẮC HỒNG LĨNH
</t>
  </si>
  <si>
    <t xml:space="preserve"> DANH SÁCH NIÊM YẾT CÁC HỘ BỊ THIỆT HẠI VỀ 
THỦY SẢN DO THIÊN TAI NĂM 2025 TỔ DÂN PHỐ XUÂN LAM 3-4</t>
  </si>
  <si>
    <t>Nuôi trồng thuỷ sản trong bể, lồng, bè 
( ha)</t>
  </si>
  <si>
    <t>Nuôi trồng thuỷ sản theo hình thức khác (ha)</t>
  </si>
  <si>
    <t>Thành Tiền
 ( Đồng)</t>
  </si>
  <si>
    <t>Thành Tiền (Đồng)</t>
  </si>
  <si>
    <t xml:space="preserve"> DANH SÁCH 
NIÊM YẾT CÁC HỘ BỊ THIỆT HẠI VỀ THỦY SẢN DO THIÊN TAI NĂM 2025 TỔ DÂN PHỐ LA GIANG</t>
  </si>
  <si>
    <t xml:space="preserve"> DANH SÁCH 
NIÊM YẾT CÁC HỘ BỊ THIỆT HẠI VỀ THỦY SẢN DO THIÊN TAI NĂM 2025 TỔ DÂN PHỐ 6</t>
  </si>
  <si>
    <t xml:space="preserve"> DANH SÁCH 
NIÊM YẾT CÁC HỘ BỊ THIỆT HẠI VỀ THỦY SẢN DO THIÊN TAI NĂM 2025 TỔ DÂN PHỐ QUỲNH LÂM</t>
  </si>
  <si>
    <t>Thành Tiền ( Đồng)</t>
  </si>
  <si>
    <t xml:space="preserve"> DANH SÁCH 
NIÊM YẾT CÁC HỘ BỊ THIỆT HẠI VỀ THỦY SẢN DO THIÊN TAI NĂM 2025 TỔ DÂN PHỐ XUÂN LAM 2</t>
  </si>
  <si>
    <t xml:space="preserve"> DANH SÁCH 
NIÊM YẾT CÁC HỘ BỊ THIỆT HẠI VỀ THỦY SẢN DO THIÊN TAI NĂM 2025 TỔ DÂN PHỐ XUÂN LAM 5</t>
  </si>
  <si>
    <t xml:space="preserve"> DANH SÁCH
 NIÊM YẾT CÁC HỘ BỊ THIỆT HẠI VỀ THỦY SẢN DO THIÊN TAI NĂM 2025 TỔ DÂN PHỐ THUẬN HỒNG</t>
  </si>
  <si>
    <t xml:space="preserve"> DANH SÁCH 
NIÊM YẾT CÁC HỘ BỊ THIỆT HẠI VỀ THỦY SẢN DO THIÊN TAI NĂM 2025 TỔ DÂN PHỐ TIÊN SƠN</t>
  </si>
  <si>
    <t xml:space="preserve"> DANH SÁCH 
NIÊM YẾT CÁC HỘ BỊ THIỆT HẠI VỀ THỦY SẢN DO THIÊN TAI NĂM 2025 TỔ DÂN PHỐ PHÚC SƠN</t>
  </si>
  <si>
    <t>Nuôi trồng thuỷ sản trong bể, lồng, bè (ha)</t>
  </si>
  <si>
    <t>Thành Tiền 
(Đồng)</t>
  </si>
  <si>
    <t xml:space="preserve"> DANH SÁCH
NIÊM YẾT CÁC HỘ BỊ THIỆT HẠI VỀ THỦY SẢN DO THIÊN TAI NĂM 2025 TỔ DÂN PHỐ THUẬN HỒNG
</t>
  </si>
  <si>
    <r>
      <t xml:space="preserve">CỘNG HÒA XÃ HỘI CHỦ NGHĨA VIỆT NAM
</t>
    </r>
    <r>
      <rPr>
        <b/>
        <sz val="13"/>
        <color theme="1"/>
        <rFont val="Times New Roman"/>
        <family val="1"/>
      </rPr>
      <t>Độc lập - Tự do - Hạnh phúc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</si>
</sst>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_-* #,##0\ _₫_-;\-* #,##0\ _₫_-;_-* &quot;-&quot;??\ _₫_-;_-@_-"/>
    <numFmt numFmtId="166" formatCode="_(* #,##0_);_(* \(#,##0\);_(* &quot;-&quot;??_);_(@_)"/>
    <numFmt numFmtId="167" formatCode="_-* #,##0.000\ _₫_-;\-* #,##0.000\ _₫_-;_-* &quot;-&quot;??\ _₫_-;_-@_-"/>
  </numFmts>
  <fonts count="1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rgb="FF000000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charset val="163"/>
      <scheme val="minor"/>
    </font>
    <font>
      <sz val="14"/>
      <name val="Times New Roman"/>
      <family val="1"/>
    </font>
    <font>
      <i/>
      <sz val="11"/>
      <color theme="1"/>
      <name val="Times New Roman"/>
      <family val="1"/>
    </font>
    <font>
      <sz val="14"/>
      <color rgb="FF00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165" fontId="10" fillId="0" borderId="1" xfId="1" applyNumberFormat="1" applyFont="1" applyBorder="1"/>
    <xf numFmtId="0" fontId="7" fillId="0" borderId="1" xfId="0" applyFont="1" applyBorder="1"/>
    <xf numFmtId="0" fontId="10" fillId="0" borderId="0" xfId="0" applyFont="1"/>
    <xf numFmtId="0" fontId="11" fillId="0" borderId="0" xfId="0" applyFont="1"/>
    <xf numFmtId="0" fontId="7" fillId="0" borderId="0" xfId="0" applyFont="1"/>
    <xf numFmtId="0" fontId="2" fillId="0" borderId="1" xfId="0" applyFont="1" applyBorder="1"/>
    <xf numFmtId="165" fontId="11" fillId="0" borderId="0" xfId="1" applyNumberFormat="1" applyFont="1"/>
    <xf numFmtId="165" fontId="2" fillId="0" borderId="1" xfId="1" applyNumberFormat="1" applyFont="1" applyBorder="1"/>
    <xf numFmtId="0" fontId="12" fillId="0" borderId="1" xfId="0" applyFont="1" applyBorder="1"/>
    <xf numFmtId="0" fontId="13" fillId="0" borderId="1" xfId="0" applyFont="1" applyBorder="1"/>
    <xf numFmtId="0" fontId="11" fillId="0" borderId="1" xfId="0" applyFont="1" applyBorder="1"/>
    <xf numFmtId="0" fontId="5" fillId="0" borderId="1" xfId="0" applyFont="1" applyBorder="1"/>
    <xf numFmtId="165" fontId="5" fillId="0" borderId="1" xfId="0" applyNumberFormat="1" applyFont="1" applyBorder="1"/>
    <xf numFmtId="0" fontId="12" fillId="0" borderId="0" xfId="0" applyFont="1"/>
    <xf numFmtId="0" fontId="12" fillId="0" borderId="4" xfId="0" applyFont="1" applyBorder="1"/>
    <xf numFmtId="0" fontId="5" fillId="0" borderId="0" xfId="0" applyFont="1" applyAlignment="1">
      <alignment horizontal="center"/>
    </xf>
    <xf numFmtId="0" fontId="14" fillId="0" borderId="1" xfId="0" applyFont="1" applyBorder="1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66" fontId="12" fillId="0" borderId="1" xfId="1" applyNumberFormat="1" applyFont="1" applyBorder="1"/>
    <xf numFmtId="0" fontId="12" fillId="0" borderId="1" xfId="0" applyFont="1" applyBorder="1" applyAlignment="1">
      <alignment horizontal="center"/>
    </xf>
    <xf numFmtId="167" fontId="5" fillId="0" borderId="1" xfId="1" applyNumberFormat="1" applyFont="1" applyBorder="1"/>
    <xf numFmtId="0" fontId="0" fillId="0" borderId="0" xfId="0" applyAlignment="1">
      <alignment horizont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6" fontId="12" fillId="0" borderId="0" xfId="0" applyNumberFormat="1" applyFont="1"/>
    <xf numFmtId="0" fontId="12" fillId="0" borderId="0" xfId="0" applyFont="1" applyAlignment="1">
      <alignment horizontal="center"/>
    </xf>
    <xf numFmtId="165" fontId="5" fillId="0" borderId="1" xfId="1" applyNumberFormat="1" applyFont="1" applyBorder="1"/>
    <xf numFmtId="165" fontId="12" fillId="0" borderId="1" xfId="1" applyNumberFormat="1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164" fontId="12" fillId="0" borderId="1" xfId="1" applyFont="1" applyBorder="1"/>
    <xf numFmtId="165" fontId="12" fillId="0" borderId="1" xfId="0" applyNumberFormat="1" applyFont="1" applyBorder="1"/>
    <xf numFmtId="164" fontId="12" fillId="0" borderId="1" xfId="0" applyNumberFormat="1" applyFont="1" applyBorder="1"/>
    <xf numFmtId="165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2" fillId="0" borderId="0" xfId="0" applyFont="1" applyAlignment="1">
      <alignment vertical="center" wrapText="1"/>
    </xf>
    <xf numFmtId="165" fontId="5" fillId="0" borderId="0" xfId="1" applyNumberFormat="1" applyFont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165" fontId="12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5" fontId="12" fillId="0" borderId="0" xfId="1" applyNumberFormat="1" applyFont="1"/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10" fillId="0" borderId="1" xfId="1" applyNumberFormat="1" applyFont="1" applyBorder="1" applyAlignment="1">
      <alignment vertical="center"/>
    </xf>
    <xf numFmtId="165" fontId="12" fillId="0" borderId="1" xfId="1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5" fontId="5" fillId="0" borderId="1" xfId="1" applyNumberFormat="1" applyFont="1" applyBorder="1" applyAlignment="1">
      <alignment vertical="center"/>
    </xf>
    <xf numFmtId="37" fontId="12" fillId="0" borderId="1" xfId="0" applyNumberFormat="1" applyFont="1" applyBorder="1"/>
    <xf numFmtId="37" fontId="5" fillId="0" borderId="1" xfId="0" applyNumberFormat="1" applyFont="1" applyBorder="1"/>
    <xf numFmtId="165" fontId="1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0</xdr:row>
      <xdr:rowOff>438150</xdr:rowOff>
    </xdr:from>
    <xdr:to>
      <xdr:col>2</xdr:col>
      <xdr:colOff>504825</xdr:colOff>
      <xdr:row>0</xdr:row>
      <xdr:rowOff>438150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876300" y="438150"/>
          <a:ext cx="1285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781050</xdr:colOff>
      <xdr:row>0</xdr:row>
      <xdr:rowOff>533400</xdr:rowOff>
    </xdr:from>
    <xdr:to>
      <xdr:col>5</xdr:col>
      <xdr:colOff>447675</xdr:colOff>
      <xdr:row>0</xdr:row>
      <xdr:rowOff>533401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3629025" y="533400"/>
          <a:ext cx="18192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0</xdr:row>
      <xdr:rowOff>466725</xdr:rowOff>
    </xdr:from>
    <xdr:to>
      <xdr:col>2</xdr:col>
      <xdr:colOff>209550</xdr:colOff>
      <xdr:row>0</xdr:row>
      <xdr:rowOff>466725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247775" y="466725"/>
          <a:ext cx="933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161925</xdr:colOff>
      <xdr:row>0</xdr:row>
      <xdr:rowOff>485775</xdr:rowOff>
    </xdr:from>
    <xdr:to>
      <xdr:col>5</xdr:col>
      <xdr:colOff>762000</xdr:colOff>
      <xdr:row>0</xdr:row>
      <xdr:rowOff>485775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4991100" y="485775"/>
          <a:ext cx="2028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0</xdr:row>
      <xdr:rowOff>600075</xdr:rowOff>
    </xdr:from>
    <xdr:to>
      <xdr:col>1</xdr:col>
      <xdr:colOff>1409700</xdr:colOff>
      <xdr:row>0</xdr:row>
      <xdr:rowOff>600075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676275" y="600075"/>
          <a:ext cx="1085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714375</xdr:colOff>
      <xdr:row>0</xdr:row>
      <xdr:rowOff>600075</xdr:rowOff>
    </xdr:from>
    <xdr:to>
      <xdr:col>5</xdr:col>
      <xdr:colOff>800100</xdr:colOff>
      <xdr:row>0</xdr:row>
      <xdr:rowOff>600075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3324225" y="600075"/>
          <a:ext cx="1762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0</xdr:row>
      <xdr:rowOff>552450</xdr:rowOff>
    </xdr:from>
    <xdr:to>
      <xdr:col>5</xdr:col>
      <xdr:colOff>838200</xdr:colOff>
      <xdr:row>0</xdr:row>
      <xdr:rowOff>552450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886325" y="552450"/>
          <a:ext cx="1933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0</xdr:row>
      <xdr:rowOff>457200</xdr:rowOff>
    </xdr:from>
    <xdr:to>
      <xdr:col>2</xdr:col>
      <xdr:colOff>114300</xdr:colOff>
      <xdr:row>0</xdr:row>
      <xdr:rowOff>457200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>
          <a:off x="1219200" y="45720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1</xdr:row>
      <xdr:rowOff>9525</xdr:rowOff>
    </xdr:from>
    <xdr:to>
      <xdr:col>5</xdr:col>
      <xdr:colOff>704850</xdr:colOff>
      <xdr:row>1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 flipV="1">
          <a:off x="4914900" y="685800"/>
          <a:ext cx="1914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0</xdr:row>
      <xdr:rowOff>457200</xdr:rowOff>
    </xdr:from>
    <xdr:to>
      <xdr:col>2</xdr:col>
      <xdr:colOff>114300</xdr:colOff>
      <xdr:row>0</xdr:row>
      <xdr:rowOff>457200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1219200" y="45720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895350</xdr:colOff>
      <xdr:row>3</xdr:row>
      <xdr:rowOff>19050</xdr:rowOff>
    </xdr:from>
    <xdr:to>
      <xdr:col>4</xdr:col>
      <xdr:colOff>219075</xdr:colOff>
      <xdr:row>3</xdr:row>
      <xdr:rowOff>19050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>
          <a:off x="3133725" y="1352550"/>
          <a:ext cx="1914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1628775</xdr:colOff>
      <xdr:row>0</xdr:row>
      <xdr:rowOff>533400</xdr:rowOff>
    </xdr:from>
    <xdr:to>
      <xdr:col>5</xdr:col>
      <xdr:colOff>219075</xdr:colOff>
      <xdr:row>0</xdr:row>
      <xdr:rowOff>552450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 flipV="1">
          <a:off x="5162550" y="533400"/>
          <a:ext cx="19145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0</xdr:row>
      <xdr:rowOff>457200</xdr:rowOff>
    </xdr:from>
    <xdr:to>
      <xdr:col>2</xdr:col>
      <xdr:colOff>114300</xdr:colOff>
      <xdr:row>0</xdr:row>
      <xdr:rowOff>457200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1114425" y="457200"/>
          <a:ext cx="1238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0</xdr:row>
      <xdr:rowOff>552450</xdr:rowOff>
    </xdr:from>
    <xdr:to>
      <xdr:col>5</xdr:col>
      <xdr:colOff>609600</xdr:colOff>
      <xdr:row>0</xdr:row>
      <xdr:rowOff>552450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5019675" y="552450"/>
          <a:ext cx="1990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0</xdr:row>
      <xdr:rowOff>457200</xdr:rowOff>
    </xdr:from>
    <xdr:to>
      <xdr:col>2</xdr:col>
      <xdr:colOff>114300</xdr:colOff>
      <xdr:row>0</xdr:row>
      <xdr:rowOff>457200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>
          <a:off x="1219200" y="457200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1323975</xdr:colOff>
      <xdr:row>1</xdr:row>
      <xdr:rowOff>657225</xdr:rowOff>
    </xdr:from>
    <xdr:to>
      <xdr:col>4</xdr:col>
      <xdr:colOff>9525</xdr:colOff>
      <xdr:row>1</xdr:row>
      <xdr:rowOff>657225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>
          <a:off x="3286125" y="1295400"/>
          <a:ext cx="1943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838200</xdr:colOff>
      <xdr:row>0</xdr:row>
      <xdr:rowOff>457200</xdr:rowOff>
    </xdr:from>
    <xdr:to>
      <xdr:col>2</xdr:col>
      <xdr:colOff>276225</xdr:colOff>
      <xdr:row>0</xdr:row>
      <xdr:rowOff>457200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CxnSpPr/>
      </xdr:nvCxnSpPr>
      <xdr:spPr>
        <a:xfrm>
          <a:off x="1381125" y="457200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1485900</xdr:colOff>
      <xdr:row>0</xdr:row>
      <xdr:rowOff>542925</xdr:rowOff>
    </xdr:from>
    <xdr:to>
      <xdr:col>5</xdr:col>
      <xdr:colOff>142875</xdr:colOff>
      <xdr:row>0</xdr:row>
      <xdr:rowOff>542925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CxnSpPr/>
      </xdr:nvCxnSpPr>
      <xdr:spPr>
        <a:xfrm>
          <a:off x="5076825" y="542925"/>
          <a:ext cx="1914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0</xdr:row>
      <xdr:rowOff>542925</xdr:rowOff>
    </xdr:from>
    <xdr:to>
      <xdr:col>5</xdr:col>
      <xdr:colOff>523875</xdr:colOff>
      <xdr:row>0</xdr:row>
      <xdr:rowOff>542925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5010150" y="542925"/>
          <a:ext cx="1933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1143000</xdr:colOff>
      <xdr:row>2</xdr:row>
      <xdr:rowOff>685801</xdr:rowOff>
    </xdr:from>
    <xdr:to>
      <xdr:col>4</xdr:col>
      <xdr:colOff>381000</xdr:colOff>
      <xdr:row>2</xdr:row>
      <xdr:rowOff>695325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3105150" y="1581151"/>
          <a:ext cx="220980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0</xdr:row>
      <xdr:rowOff>457200</xdr:rowOff>
    </xdr:from>
    <xdr:to>
      <xdr:col>2</xdr:col>
      <xdr:colOff>114300</xdr:colOff>
      <xdr:row>0</xdr:row>
      <xdr:rowOff>457200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>
          <a:off x="1219200" y="457200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1504950</xdr:colOff>
      <xdr:row>0</xdr:row>
      <xdr:rowOff>571500</xdr:rowOff>
    </xdr:from>
    <xdr:to>
      <xdr:col>5</xdr:col>
      <xdr:colOff>133350</xdr:colOff>
      <xdr:row>0</xdr:row>
      <xdr:rowOff>571500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CxnSpPr/>
      </xdr:nvCxnSpPr>
      <xdr:spPr>
        <a:xfrm>
          <a:off x="5105400" y="571500"/>
          <a:ext cx="1905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762000</xdr:colOff>
      <xdr:row>1</xdr:row>
      <xdr:rowOff>676275</xdr:rowOff>
    </xdr:from>
    <xdr:to>
      <xdr:col>4</xdr:col>
      <xdr:colOff>552450</xdr:colOff>
      <xdr:row>1</xdr:row>
      <xdr:rowOff>676275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2724150" y="1390650"/>
          <a:ext cx="3067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723900</xdr:colOff>
      <xdr:row>0</xdr:row>
      <xdr:rowOff>457200</xdr:rowOff>
    </xdr:from>
    <xdr:to>
      <xdr:col>2</xdr:col>
      <xdr:colOff>161925</xdr:colOff>
      <xdr:row>0</xdr:row>
      <xdr:rowOff>457200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/>
      </xdr:nvCxnSpPr>
      <xdr:spPr>
        <a:xfrm>
          <a:off x="1266825" y="457200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1514475</xdr:colOff>
      <xdr:row>0</xdr:row>
      <xdr:rowOff>600075</xdr:rowOff>
    </xdr:from>
    <xdr:to>
      <xdr:col>5</xdr:col>
      <xdr:colOff>152400</xdr:colOff>
      <xdr:row>0</xdr:row>
      <xdr:rowOff>600075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>
          <a:off x="5133975" y="600075"/>
          <a:ext cx="1952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1190625</xdr:colOff>
      <xdr:row>1</xdr:row>
      <xdr:rowOff>685800</xdr:rowOff>
    </xdr:from>
    <xdr:to>
      <xdr:col>4</xdr:col>
      <xdr:colOff>104775</xdr:colOff>
      <xdr:row>1</xdr:row>
      <xdr:rowOff>685800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CxnSpPr/>
      </xdr:nvCxnSpPr>
      <xdr:spPr>
        <a:xfrm>
          <a:off x="3152775" y="1447800"/>
          <a:ext cx="2228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723900</xdr:colOff>
      <xdr:row>0</xdr:row>
      <xdr:rowOff>476250</xdr:rowOff>
    </xdr:from>
    <xdr:to>
      <xdr:col>2</xdr:col>
      <xdr:colOff>161925</xdr:colOff>
      <xdr:row>0</xdr:row>
      <xdr:rowOff>476250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/>
      </xdr:nvCxnSpPr>
      <xdr:spPr>
        <a:xfrm>
          <a:off x="1266825" y="476250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1409700</xdr:colOff>
      <xdr:row>0</xdr:row>
      <xdr:rowOff>571500</xdr:rowOff>
    </xdr:from>
    <xdr:to>
      <xdr:col>5</xdr:col>
      <xdr:colOff>161925</xdr:colOff>
      <xdr:row>0</xdr:row>
      <xdr:rowOff>571500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CxnSpPr/>
      </xdr:nvCxnSpPr>
      <xdr:spPr>
        <a:xfrm>
          <a:off x="4943475" y="571500"/>
          <a:ext cx="1895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857250</xdr:colOff>
      <xdr:row>1</xdr:row>
      <xdr:rowOff>666750</xdr:rowOff>
    </xdr:from>
    <xdr:to>
      <xdr:col>4</xdr:col>
      <xdr:colOff>647700</xdr:colOff>
      <xdr:row>1</xdr:row>
      <xdr:rowOff>666750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CxnSpPr/>
      </xdr:nvCxnSpPr>
      <xdr:spPr>
        <a:xfrm>
          <a:off x="2819400" y="1657350"/>
          <a:ext cx="2933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723900</xdr:colOff>
      <xdr:row>0</xdr:row>
      <xdr:rowOff>476250</xdr:rowOff>
    </xdr:from>
    <xdr:to>
      <xdr:col>2</xdr:col>
      <xdr:colOff>161925</xdr:colOff>
      <xdr:row>0</xdr:row>
      <xdr:rowOff>476250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>
          <a:off x="1266825" y="476250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workbookViewId="0">
      <selection activeCell="M6" sqref="M6"/>
    </sheetView>
  </sheetViews>
  <sheetFormatPr defaultRowHeight="18.75" x14ac:dyDescent="0.3"/>
  <cols>
    <col min="1" max="1" width="6.28515625" style="88" customWidth="1"/>
    <col min="2" max="2" width="19.140625" style="88" customWidth="1"/>
    <col min="3" max="3" width="17.28515625" style="88" customWidth="1"/>
    <col min="4" max="4" width="15.7109375" style="88" customWidth="1"/>
    <col min="5" max="5" width="16.5703125" style="88" customWidth="1"/>
    <col min="6" max="6" width="18.5703125" style="88" customWidth="1"/>
    <col min="7" max="16384" width="9.140625" style="88"/>
  </cols>
  <sheetData>
    <row r="1" spans="1:10" ht="50.25" customHeight="1" x14ac:dyDescent="0.3">
      <c r="A1" s="63" t="s">
        <v>80</v>
      </c>
      <c r="B1" s="63"/>
      <c r="C1" s="63"/>
      <c r="D1" s="49" t="s">
        <v>101</v>
      </c>
      <c r="E1" s="49"/>
      <c r="F1" s="49"/>
      <c r="G1" s="74"/>
      <c r="H1" s="74"/>
      <c r="I1" s="74"/>
      <c r="J1" s="74"/>
    </row>
    <row r="2" spans="1:10" x14ac:dyDescent="0.3">
      <c r="A2" s="75"/>
      <c r="B2" s="75"/>
      <c r="C2" s="75"/>
      <c r="D2" s="75"/>
      <c r="E2" s="75"/>
      <c r="F2" s="75"/>
    </row>
    <row r="3" spans="1:10" ht="61.5" customHeight="1" x14ac:dyDescent="0.3">
      <c r="A3" s="50" t="s">
        <v>82</v>
      </c>
      <c r="B3" s="51"/>
      <c r="C3" s="51"/>
      <c r="D3" s="51"/>
      <c r="E3" s="51"/>
      <c r="F3" s="51"/>
      <c r="G3" s="41"/>
      <c r="H3" s="41"/>
      <c r="I3" s="41"/>
      <c r="J3" s="41"/>
    </row>
    <row r="4" spans="1:10" ht="119.25" customHeight="1" x14ac:dyDescent="0.3">
      <c r="A4" s="2" t="s">
        <v>1</v>
      </c>
      <c r="B4" s="2" t="s">
        <v>4</v>
      </c>
      <c r="C4" s="3" t="s">
        <v>2</v>
      </c>
      <c r="D4" s="3" t="s">
        <v>98</v>
      </c>
      <c r="E4" s="3" t="s">
        <v>3</v>
      </c>
      <c r="F4" s="4" t="s">
        <v>81</v>
      </c>
    </row>
    <row r="5" spans="1:10" ht="22.5" customHeight="1" x14ac:dyDescent="0.3">
      <c r="A5" s="36">
        <v>1</v>
      </c>
      <c r="B5" s="19" t="s">
        <v>5</v>
      </c>
      <c r="C5" s="19"/>
      <c r="D5" s="19"/>
      <c r="E5" s="19">
        <v>0.2</v>
      </c>
      <c r="F5" s="47">
        <f>E5*15000000</f>
        <v>3000000</v>
      </c>
    </row>
    <row r="6" spans="1:10" ht="22.5" customHeight="1" x14ac:dyDescent="0.3">
      <c r="A6" s="36">
        <v>2</v>
      </c>
      <c r="B6" s="19" t="s">
        <v>6</v>
      </c>
      <c r="C6" s="19"/>
      <c r="D6" s="19"/>
      <c r="E6" s="19">
        <v>0.3</v>
      </c>
      <c r="F6" s="47">
        <f>E6*15000000</f>
        <v>4500000</v>
      </c>
    </row>
    <row r="7" spans="1:10" ht="22.5" customHeight="1" x14ac:dyDescent="0.3">
      <c r="A7" s="57" t="s">
        <v>8</v>
      </c>
      <c r="B7" s="58"/>
      <c r="C7" s="19"/>
      <c r="D7" s="19"/>
      <c r="E7" s="22">
        <v>0.5</v>
      </c>
      <c r="F7" s="46">
        <f>E7*15000000</f>
        <v>7500000</v>
      </c>
    </row>
  </sheetData>
  <mergeCells count="4">
    <mergeCell ref="A7:B7"/>
    <mergeCell ref="A1:C1"/>
    <mergeCell ref="D1:F1"/>
    <mergeCell ref="A3:F3"/>
  </mergeCells>
  <pageMargins left="0.43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opLeftCell="A13" workbookViewId="0">
      <selection activeCell="A18" sqref="A18:F27"/>
    </sheetView>
  </sheetViews>
  <sheetFormatPr defaultRowHeight="15" x14ac:dyDescent="0.25"/>
  <cols>
    <col min="1" max="1" width="7" style="38" customWidth="1"/>
    <col min="2" max="2" width="22.5703125" customWidth="1"/>
    <col min="3" max="5" width="21.42578125" customWidth="1"/>
    <col min="6" max="6" width="35.5703125" customWidth="1"/>
    <col min="7" max="7" width="0.28515625" hidden="1" customWidth="1"/>
  </cols>
  <sheetData>
    <row r="1" spans="1:9" ht="72" customHeight="1" x14ac:dyDescent="0.25">
      <c r="A1" s="53" t="s">
        <v>55</v>
      </c>
      <c r="B1" s="53"/>
      <c r="C1" s="53"/>
      <c r="D1" s="54" t="s">
        <v>56</v>
      </c>
      <c r="E1" s="54"/>
      <c r="F1" s="54"/>
      <c r="G1" s="30"/>
      <c r="H1" s="30"/>
      <c r="I1" s="30"/>
    </row>
    <row r="2" spans="1:9" ht="51" customHeight="1" x14ac:dyDescent="0.25">
      <c r="A2" s="55" t="s">
        <v>77</v>
      </c>
      <c r="B2" s="56"/>
      <c r="C2" s="56"/>
      <c r="D2" s="56"/>
      <c r="E2" s="56"/>
      <c r="F2" s="56"/>
      <c r="G2" s="31"/>
      <c r="H2" s="31"/>
      <c r="I2" s="31"/>
    </row>
    <row r="3" spans="1:9" ht="16.5" x14ac:dyDescent="0.25">
      <c r="A3" s="32"/>
      <c r="B3" s="31"/>
      <c r="C3" s="31"/>
      <c r="D3" s="31"/>
      <c r="E3" s="31"/>
      <c r="F3" s="31"/>
      <c r="G3" s="31"/>
      <c r="H3" s="31"/>
      <c r="I3" s="31"/>
    </row>
    <row r="4" spans="1:9" ht="111.75" customHeight="1" x14ac:dyDescent="0.25">
      <c r="A4" s="2" t="s">
        <v>1</v>
      </c>
      <c r="B4" s="2" t="s">
        <v>57</v>
      </c>
      <c r="C4" s="3" t="s">
        <v>2</v>
      </c>
      <c r="D4" s="3" t="s">
        <v>58</v>
      </c>
      <c r="E4" s="3" t="s">
        <v>3</v>
      </c>
      <c r="F4" s="4" t="s">
        <v>79</v>
      </c>
    </row>
    <row r="5" spans="1:9" ht="26.25" customHeight="1" x14ac:dyDescent="0.3">
      <c r="A5" s="33">
        <v>1</v>
      </c>
      <c r="B5" s="34" t="s">
        <v>59</v>
      </c>
      <c r="C5" s="19"/>
      <c r="D5" s="19"/>
      <c r="E5" s="19">
        <v>0.5</v>
      </c>
      <c r="F5" s="35">
        <f>E5*15000000</f>
        <v>7500000</v>
      </c>
    </row>
    <row r="6" spans="1:9" ht="26.25" customHeight="1" x14ac:dyDescent="0.3">
      <c r="A6" s="36">
        <v>2</v>
      </c>
      <c r="B6" s="19" t="s">
        <v>60</v>
      </c>
      <c r="C6" s="19"/>
      <c r="D6" s="19"/>
      <c r="E6" s="19">
        <v>1</v>
      </c>
      <c r="F6" s="35">
        <f t="shared" ref="F6:F14" si="0">E6*15000000</f>
        <v>15000000</v>
      </c>
    </row>
    <row r="7" spans="1:9" ht="26.25" customHeight="1" x14ac:dyDescent="0.3">
      <c r="A7" s="33">
        <v>3</v>
      </c>
      <c r="B7" s="19" t="s">
        <v>61</v>
      </c>
      <c r="C7" s="19"/>
      <c r="D7" s="19"/>
      <c r="E7" s="19">
        <v>2.4</v>
      </c>
      <c r="F7" s="35">
        <f t="shared" si="0"/>
        <v>36000000</v>
      </c>
    </row>
    <row r="8" spans="1:9" ht="26.25" customHeight="1" x14ac:dyDescent="0.3">
      <c r="A8" s="36">
        <v>4</v>
      </c>
      <c r="B8" s="19" t="s">
        <v>62</v>
      </c>
      <c r="C8" s="19"/>
      <c r="D8" s="19"/>
      <c r="E8" s="19">
        <v>4.6449999999999996</v>
      </c>
      <c r="F8" s="35">
        <f t="shared" si="0"/>
        <v>69675000</v>
      </c>
    </row>
    <row r="9" spans="1:9" ht="26.25" customHeight="1" x14ac:dyDescent="0.3">
      <c r="A9" s="33">
        <v>5</v>
      </c>
      <c r="B9" s="19" t="s">
        <v>63</v>
      </c>
      <c r="C9" s="19"/>
      <c r="D9" s="19"/>
      <c r="E9" s="19">
        <v>2</v>
      </c>
      <c r="F9" s="35">
        <f t="shared" si="0"/>
        <v>30000000</v>
      </c>
    </row>
    <row r="10" spans="1:9" ht="26.25" customHeight="1" x14ac:dyDescent="0.3">
      <c r="A10" s="36">
        <v>6</v>
      </c>
      <c r="B10" s="19" t="s">
        <v>64</v>
      </c>
      <c r="C10" s="19"/>
      <c r="D10" s="19"/>
      <c r="E10" s="19">
        <f>750/10000</f>
        <v>7.4999999999999997E-2</v>
      </c>
      <c r="F10" s="35">
        <f t="shared" si="0"/>
        <v>1125000</v>
      </c>
    </row>
    <row r="11" spans="1:9" ht="26.25" customHeight="1" x14ac:dyDescent="0.3">
      <c r="A11" s="33">
        <v>7</v>
      </c>
      <c r="B11" s="19" t="s">
        <v>65</v>
      </c>
      <c r="C11" s="19"/>
      <c r="D11" s="19"/>
      <c r="E11" s="19">
        <v>1.71</v>
      </c>
      <c r="F11" s="35">
        <f t="shared" si="0"/>
        <v>25650000</v>
      </c>
    </row>
    <row r="12" spans="1:9" ht="26.25" customHeight="1" x14ac:dyDescent="0.3">
      <c r="A12" s="36">
        <v>8</v>
      </c>
      <c r="B12" s="34" t="s">
        <v>66</v>
      </c>
      <c r="C12" s="19"/>
      <c r="D12" s="19"/>
      <c r="E12" s="19">
        <v>0.22</v>
      </c>
      <c r="F12" s="35">
        <f t="shared" si="0"/>
        <v>3300000</v>
      </c>
    </row>
    <row r="13" spans="1:9" ht="26.25" customHeight="1" x14ac:dyDescent="0.3">
      <c r="A13" s="33">
        <v>9</v>
      </c>
      <c r="B13" s="19" t="s">
        <v>67</v>
      </c>
      <c r="C13" s="19"/>
      <c r="D13" s="19"/>
      <c r="E13" s="19">
        <v>1.6</v>
      </c>
      <c r="F13" s="35">
        <f t="shared" si="0"/>
        <v>24000000</v>
      </c>
    </row>
    <row r="14" spans="1:9" ht="26.25" customHeight="1" x14ac:dyDescent="0.3">
      <c r="A14" s="36">
        <v>10</v>
      </c>
      <c r="B14" s="19" t="s">
        <v>68</v>
      </c>
      <c r="C14" s="19"/>
      <c r="D14" s="19"/>
      <c r="E14" s="19">
        <v>0.93</v>
      </c>
      <c r="F14" s="35">
        <f t="shared" si="0"/>
        <v>13950000</v>
      </c>
    </row>
    <row r="15" spans="1:9" ht="26.25" customHeight="1" x14ac:dyDescent="0.3">
      <c r="A15" s="33">
        <v>11</v>
      </c>
      <c r="B15" s="19" t="s">
        <v>69</v>
      </c>
      <c r="C15" s="19"/>
      <c r="D15" s="19"/>
      <c r="E15" s="19">
        <v>0.214</v>
      </c>
      <c r="F15" s="35">
        <f>E15*15000000</f>
        <v>3210000</v>
      </c>
    </row>
    <row r="16" spans="1:9" ht="26.25" customHeight="1" x14ac:dyDescent="0.3">
      <c r="A16" s="57" t="s">
        <v>8</v>
      </c>
      <c r="B16" s="58"/>
      <c r="C16" s="19"/>
      <c r="D16" s="19"/>
      <c r="E16" s="37">
        <f>SUM(E5:E15)</f>
        <v>15.293999999999999</v>
      </c>
      <c r="F16" s="46">
        <f>SUM(F5:F15)</f>
        <v>229410000</v>
      </c>
    </row>
    <row r="18" spans="1:8" ht="18.75" x14ac:dyDescent="0.25">
      <c r="D18" s="39"/>
      <c r="E18" s="59" t="s">
        <v>76</v>
      </c>
      <c r="F18" s="59"/>
      <c r="G18" s="39"/>
      <c r="H18" s="39"/>
    </row>
    <row r="19" spans="1:8" ht="18.75" x14ac:dyDescent="0.25">
      <c r="D19" s="40"/>
      <c r="E19" s="51" t="s">
        <v>70</v>
      </c>
      <c r="F19" s="51"/>
      <c r="G19" s="40"/>
      <c r="H19" s="40"/>
    </row>
    <row r="20" spans="1:8" ht="18.75" x14ac:dyDescent="0.3">
      <c r="A20" s="52" t="s">
        <v>71</v>
      </c>
      <c r="B20" s="52"/>
      <c r="C20" s="52"/>
      <c r="D20" s="40"/>
      <c r="E20" s="51" t="s">
        <v>72</v>
      </c>
      <c r="F20" s="51"/>
      <c r="G20" s="40"/>
      <c r="H20" s="40"/>
    </row>
    <row r="21" spans="1:8" ht="18.75" x14ac:dyDescent="0.3">
      <c r="A21" s="26"/>
      <c r="B21" s="41"/>
      <c r="C21" s="41"/>
      <c r="D21" s="40"/>
      <c r="E21" s="51" t="s">
        <v>73</v>
      </c>
      <c r="F21" s="51"/>
      <c r="G21" s="40"/>
      <c r="H21" s="40"/>
    </row>
    <row r="22" spans="1:8" ht="18.75" x14ac:dyDescent="0.3">
      <c r="A22" s="26"/>
      <c r="B22" s="41"/>
      <c r="C22" s="41"/>
      <c r="D22" s="42"/>
      <c r="E22" s="42" t="s">
        <v>78</v>
      </c>
      <c r="F22" s="42"/>
      <c r="G22" s="40"/>
      <c r="H22" s="40"/>
    </row>
    <row r="23" spans="1:8" ht="18.75" x14ac:dyDescent="0.3">
      <c r="A23" s="26"/>
      <c r="B23" s="41"/>
      <c r="C23" s="41"/>
      <c r="D23" s="42"/>
      <c r="E23" s="42"/>
      <c r="F23" s="42"/>
      <c r="G23" s="40"/>
      <c r="H23" s="40"/>
    </row>
    <row r="24" spans="1:8" ht="18.75" x14ac:dyDescent="0.3">
      <c r="A24" s="26"/>
      <c r="B24" s="41"/>
      <c r="C24" s="41"/>
      <c r="D24" s="43"/>
      <c r="E24" s="43"/>
      <c r="F24" s="24"/>
      <c r="G24" s="24"/>
      <c r="H24" s="44"/>
    </row>
    <row r="25" spans="1:8" ht="18.75" x14ac:dyDescent="0.3">
      <c r="A25" s="52" t="s">
        <v>75</v>
      </c>
      <c r="B25" s="52"/>
      <c r="C25" s="52"/>
      <c r="D25" s="40"/>
      <c r="E25" s="51" t="s">
        <v>74</v>
      </c>
      <c r="F25" s="51"/>
      <c r="G25" s="40"/>
      <c r="H25" s="40"/>
    </row>
    <row r="26" spans="1:8" ht="18.75" x14ac:dyDescent="0.3">
      <c r="A26" s="45"/>
      <c r="B26" s="24"/>
      <c r="C26" s="24"/>
    </row>
  </sheetData>
  <mergeCells count="11">
    <mergeCell ref="E19:F19"/>
    <mergeCell ref="A1:C1"/>
    <mergeCell ref="D1:F1"/>
    <mergeCell ref="A2:F2"/>
    <mergeCell ref="A16:B16"/>
    <mergeCell ref="E18:F18"/>
    <mergeCell ref="A20:C20"/>
    <mergeCell ref="E20:F20"/>
    <mergeCell ref="E21:F21"/>
    <mergeCell ref="A25:C25"/>
    <mergeCell ref="E25:F25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tabSelected="1" workbookViewId="0">
      <selection activeCell="D1" sqref="D1:F1"/>
    </sheetView>
  </sheetViews>
  <sheetFormatPr defaultRowHeight="18.75" x14ac:dyDescent="0.3"/>
  <cols>
    <col min="1" max="1" width="6" style="88" customWidth="1"/>
    <col min="2" max="2" width="24.140625" style="88" customWidth="1"/>
    <col min="3" max="4" width="12.5703125" style="88" customWidth="1"/>
    <col min="5" max="5" width="15.42578125" style="88" customWidth="1"/>
    <col min="6" max="6" width="21.140625" style="88" customWidth="1"/>
    <col min="7" max="16384" width="9.140625" style="88"/>
  </cols>
  <sheetData>
    <row r="1" spans="1:10" ht="61.5" customHeight="1" x14ac:dyDescent="0.3">
      <c r="A1" s="63" t="s">
        <v>83</v>
      </c>
      <c r="B1" s="63"/>
      <c r="C1" s="63"/>
      <c r="D1" s="49" t="s">
        <v>0</v>
      </c>
      <c r="E1" s="49"/>
      <c r="F1" s="49"/>
      <c r="G1" s="74"/>
      <c r="H1" s="74"/>
      <c r="I1" s="74"/>
      <c r="J1" s="74"/>
    </row>
    <row r="2" spans="1:10" x14ac:dyDescent="0.3">
      <c r="A2" s="75"/>
      <c r="B2" s="75"/>
      <c r="C2" s="75"/>
      <c r="D2" s="75"/>
      <c r="E2" s="75"/>
      <c r="F2" s="75"/>
    </row>
    <row r="3" spans="1:10" ht="52.5" customHeight="1" x14ac:dyDescent="0.3">
      <c r="A3" s="89" t="s">
        <v>84</v>
      </c>
      <c r="B3" s="90"/>
      <c r="C3" s="90"/>
      <c r="D3" s="90"/>
      <c r="E3" s="90"/>
      <c r="F3" s="90"/>
      <c r="G3" s="41"/>
      <c r="H3" s="41"/>
      <c r="I3" s="41"/>
      <c r="J3" s="41"/>
    </row>
    <row r="4" spans="1:10" ht="168.75" customHeight="1" x14ac:dyDescent="0.3">
      <c r="A4" s="2" t="s">
        <v>1</v>
      </c>
      <c r="B4" s="2" t="s">
        <v>4</v>
      </c>
      <c r="C4" s="3" t="s">
        <v>2</v>
      </c>
      <c r="D4" s="3" t="s">
        <v>85</v>
      </c>
      <c r="E4" s="3" t="s">
        <v>86</v>
      </c>
      <c r="F4" s="4" t="s">
        <v>81</v>
      </c>
    </row>
    <row r="5" spans="1:10" ht="21" customHeight="1" x14ac:dyDescent="0.3">
      <c r="A5" s="86">
        <v>1</v>
      </c>
      <c r="B5" s="19" t="s">
        <v>18</v>
      </c>
      <c r="C5" s="20"/>
      <c r="D5" s="19"/>
      <c r="E5" s="96">
        <v>5500</v>
      </c>
      <c r="F5" s="47">
        <f>E5*1500</f>
        <v>8250000</v>
      </c>
    </row>
    <row r="6" spans="1:10" ht="21" customHeight="1" x14ac:dyDescent="0.3">
      <c r="A6" s="86">
        <v>2</v>
      </c>
      <c r="B6" s="19" t="s">
        <v>19</v>
      </c>
      <c r="C6" s="20"/>
      <c r="D6" s="19"/>
      <c r="E6" s="96">
        <v>4000</v>
      </c>
      <c r="F6" s="47">
        <f t="shared" ref="F6:F10" si="0">E6*1500</f>
        <v>6000000</v>
      </c>
    </row>
    <row r="7" spans="1:10" ht="21" customHeight="1" x14ac:dyDescent="0.3">
      <c r="A7" s="86">
        <v>3</v>
      </c>
      <c r="B7" s="19" t="s">
        <v>16</v>
      </c>
      <c r="C7" s="20"/>
      <c r="D7" s="19"/>
      <c r="E7" s="96">
        <v>5000</v>
      </c>
      <c r="F7" s="47">
        <f t="shared" si="0"/>
        <v>7500000</v>
      </c>
    </row>
    <row r="8" spans="1:10" ht="21" customHeight="1" x14ac:dyDescent="0.3">
      <c r="A8" s="86">
        <v>4</v>
      </c>
      <c r="B8" s="19" t="s">
        <v>17</v>
      </c>
      <c r="C8" s="20"/>
      <c r="D8" s="19"/>
      <c r="E8" s="96">
        <v>5000</v>
      </c>
      <c r="F8" s="47">
        <f t="shared" si="0"/>
        <v>7500000</v>
      </c>
    </row>
    <row r="9" spans="1:10" x14ac:dyDescent="0.3">
      <c r="A9" s="86">
        <v>5</v>
      </c>
      <c r="B9" s="19" t="s">
        <v>47</v>
      </c>
      <c r="C9" s="20"/>
      <c r="D9" s="19"/>
      <c r="E9" s="96">
        <v>3000</v>
      </c>
      <c r="F9" s="47">
        <f t="shared" si="0"/>
        <v>4500000</v>
      </c>
    </row>
    <row r="10" spans="1:10" x14ac:dyDescent="0.3">
      <c r="A10" s="86">
        <v>6</v>
      </c>
      <c r="B10" s="19" t="s">
        <v>48</v>
      </c>
      <c r="C10" s="20"/>
      <c r="D10" s="19"/>
      <c r="E10" s="96">
        <v>1500</v>
      </c>
      <c r="F10" s="47">
        <f t="shared" si="0"/>
        <v>2250000</v>
      </c>
    </row>
    <row r="11" spans="1:10" x14ac:dyDescent="0.3">
      <c r="A11" s="64" t="s">
        <v>8</v>
      </c>
      <c r="B11" s="64"/>
      <c r="C11" s="20"/>
      <c r="D11" s="20"/>
      <c r="E11" s="97">
        <f>SUM(E5:E10)</f>
        <v>24000</v>
      </c>
      <c r="F11" s="46">
        <f>E11*1500</f>
        <v>36000000</v>
      </c>
    </row>
    <row r="13" spans="1:10" x14ac:dyDescent="0.3">
      <c r="E13" s="98"/>
    </row>
  </sheetData>
  <mergeCells count="4">
    <mergeCell ref="A1:C1"/>
    <mergeCell ref="D1:F1"/>
    <mergeCell ref="A3:F3"/>
    <mergeCell ref="A11:B11"/>
  </mergeCells>
  <pageMargins left="0.38" right="0.2" top="0.55000000000000004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"/>
  <sheetViews>
    <sheetView workbookViewId="0">
      <selection activeCell="D4" sqref="D4"/>
    </sheetView>
  </sheetViews>
  <sheetFormatPr defaultRowHeight="18.75" x14ac:dyDescent="0.3"/>
  <cols>
    <col min="1" max="1" width="6.7109375" style="24" customWidth="1"/>
    <col min="2" max="2" width="26" style="24" customWidth="1"/>
    <col min="3" max="3" width="26.5703125" style="24" customWidth="1"/>
    <col min="4" max="4" width="20" style="24" customWidth="1"/>
    <col min="5" max="5" width="23" style="24" customWidth="1"/>
    <col min="6" max="6" width="31.5703125" style="24" customWidth="1"/>
    <col min="7" max="16384" width="9.140625" style="24"/>
  </cols>
  <sheetData>
    <row r="1" spans="1:10" ht="54.75" customHeight="1" x14ac:dyDescent="0.3">
      <c r="A1" s="50" t="s">
        <v>80</v>
      </c>
      <c r="B1" s="50"/>
      <c r="C1" s="50"/>
      <c r="D1" s="50" t="s">
        <v>0</v>
      </c>
      <c r="E1" s="50"/>
      <c r="F1" s="50"/>
      <c r="G1" s="74"/>
      <c r="H1" s="74"/>
      <c r="I1" s="74"/>
      <c r="J1" s="74"/>
    </row>
    <row r="2" spans="1:10" x14ac:dyDescent="0.3">
      <c r="A2" s="75"/>
      <c r="B2" s="75"/>
      <c r="C2" s="75"/>
      <c r="D2" s="75"/>
      <c r="E2" s="75"/>
      <c r="F2" s="75"/>
    </row>
    <row r="3" spans="1:10" ht="35.25" customHeight="1" x14ac:dyDescent="0.3">
      <c r="A3" s="89" t="s">
        <v>93</v>
      </c>
      <c r="B3" s="90"/>
      <c r="C3" s="90"/>
      <c r="D3" s="90"/>
      <c r="E3" s="90"/>
      <c r="F3" s="90"/>
      <c r="G3" s="41"/>
      <c r="H3" s="41"/>
      <c r="I3" s="41"/>
      <c r="J3" s="41"/>
    </row>
    <row r="4" spans="1:10" ht="119.25" customHeight="1" x14ac:dyDescent="0.3">
      <c r="A4" s="2" t="s">
        <v>1</v>
      </c>
      <c r="B4" s="2" t="s">
        <v>4</v>
      </c>
      <c r="C4" s="3" t="s">
        <v>2</v>
      </c>
      <c r="D4" s="3" t="s">
        <v>7</v>
      </c>
      <c r="E4" s="3" t="s">
        <v>3</v>
      </c>
      <c r="F4" s="4" t="s">
        <v>87</v>
      </c>
    </row>
    <row r="5" spans="1:10" ht="22.5" customHeight="1" x14ac:dyDescent="0.3">
      <c r="A5" s="36">
        <v>1</v>
      </c>
      <c r="B5" s="19" t="s">
        <v>9</v>
      </c>
      <c r="C5" s="19"/>
      <c r="D5" s="19"/>
      <c r="E5" s="69">
        <v>0.15</v>
      </c>
      <c r="F5" s="70">
        <f>E5*15000000</f>
        <v>2250000</v>
      </c>
    </row>
    <row r="6" spans="1:10" ht="22.5" customHeight="1" x14ac:dyDescent="0.3">
      <c r="A6" s="36">
        <v>2</v>
      </c>
      <c r="B6" s="19" t="s">
        <v>10</v>
      </c>
      <c r="C6" s="19"/>
      <c r="D6" s="19"/>
      <c r="E6" s="69">
        <v>0.25</v>
      </c>
      <c r="F6" s="70">
        <f t="shared" ref="F6:F10" si="0">E6*15000000</f>
        <v>3750000</v>
      </c>
    </row>
    <row r="7" spans="1:10" ht="22.5" customHeight="1" x14ac:dyDescent="0.3">
      <c r="A7" s="36">
        <v>3</v>
      </c>
      <c r="B7" s="19" t="s">
        <v>11</v>
      </c>
      <c r="C7" s="19"/>
      <c r="D7" s="19"/>
      <c r="E7" s="71">
        <v>0.17499999999999999</v>
      </c>
      <c r="F7" s="70">
        <f t="shared" si="0"/>
        <v>2625000</v>
      </c>
    </row>
    <row r="8" spans="1:10" ht="22.5" customHeight="1" x14ac:dyDescent="0.3">
      <c r="A8" s="36">
        <v>4</v>
      </c>
      <c r="B8" s="19" t="s">
        <v>12</v>
      </c>
      <c r="C8" s="19"/>
      <c r="D8" s="19"/>
      <c r="E8" s="71">
        <v>0.17499999999999999</v>
      </c>
      <c r="F8" s="70">
        <f t="shared" si="0"/>
        <v>2625000</v>
      </c>
    </row>
    <row r="9" spans="1:10" ht="22.5" customHeight="1" x14ac:dyDescent="0.3">
      <c r="A9" s="36">
        <v>5</v>
      </c>
      <c r="B9" s="19" t="s">
        <v>13</v>
      </c>
      <c r="C9" s="19"/>
      <c r="D9" s="19"/>
      <c r="E9" s="71">
        <v>0.2</v>
      </c>
      <c r="F9" s="70">
        <f t="shared" si="0"/>
        <v>3000000</v>
      </c>
    </row>
    <row r="10" spans="1:10" ht="22.5" customHeight="1" x14ac:dyDescent="0.3">
      <c r="A10" s="36">
        <v>6</v>
      </c>
      <c r="B10" s="19" t="s">
        <v>14</v>
      </c>
      <c r="C10" s="19"/>
      <c r="D10" s="19"/>
      <c r="E10" s="71">
        <v>0.05</v>
      </c>
      <c r="F10" s="70">
        <f t="shared" si="0"/>
        <v>750000</v>
      </c>
    </row>
    <row r="11" spans="1:10" ht="22.5" customHeight="1" x14ac:dyDescent="0.3">
      <c r="A11" s="64" t="s">
        <v>15</v>
      </c>
      <c r="B11" s="64"/>
      <c r="C11" s="19"/>
      <c r="D11" s="19"/>
      <c r="E11" s="72">
        <f>SUM(E5:E10)</f>
        <v>1</v>
      </c>
      <c r="F11" s="23">
        <f>SUM(F5:F10)</f>
        <v>15000000</v>
      </c>
    </row>
  </sheetData>
  <mergeCells count="4">
    <mergeCell ref="A1:C1"/>
    <mergeCell ref="D1:F1"/>
    <mergeCell ref="A11:B11"/>
    <mergeCell ref="A3:F3"/>
  </mergeCells>
  <pageMargins left="0.52" right="0.16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5"/>
  <sheetViews>
    <sheetView workbookViewId="0">
      <selection activeCell="A6" sqref="A6:F25"/>
    </sheetView>
  </sheetViews>
  <sheetFormatPr defaultRowHeight="18.75" x14ac:dyDescent="0.3"/>
  <cols>
    <col min="1" max="1" width="6.5703125" style="24" customWidth="1"/>
    <col min="2" max="2" width="27" style="24" customWidth="1"/>
    <col min="3" max="3" width="26" style="24" customWidth="1"/>
    <col min="4" max="4" width="26.5703125" style="43" customWidth="1"/>
    <col min="5" max="5" width="23.140625" style="24" customWidth="1"/>
    <col min="6" max="6" width="27.28515625" style="85" customWidth="1"/>
    <col min="7" max="16384" width="9.140625" style="24"/>
  </cols>
  <sheetData>
    <row r="1" spans="1:10" ht="53.25" customHeight="1" x14ac:dyDescent="0.3">
      <c r="A1" s="50" t="s">
        <v>80</v>
      </c>
      <c r="B1" s="50"/>
      <c r="C1" s="50"/>
      <c r="D1" s="73" t="s">
        <v>0</v>
      </c>
      <c r="E1" s="73"/>
      <c r="F1" s="73"/>
      <c r="G1" s="74"/>
      <c r="H1" s="74"/>
      <c r="I1" s="74"/>
      <c r="J1" s="74"/>
    </row>
    <row r="2" spans="1:10" ht="12" customHeight="1" x14ac:dyDescent="0.3">
      <c r="A2" s="75"/>
      <c r="B2" s="75"/>
      <c r="C2" s="75"/>
      <c r="D2" s="76"/>
      <c r="E2" s="75"/>
      <c r="F2" s="77"/>
    </row>
    <row r="3" spans="1:10" ht="35.25" customHeight="1" x14ac:dyDescent="0.3">
      <c r="A3" s="50" t="s">
        <v>94</v>
      </c>
      <c r="B3" s="51"/>
      <c r="C3" s="51"/>
      <c r="D3" s="51"/>
      <c r="E3" s="51"/>
      <c r="F3" s="51"/>
      <c r="G3" s="41"/>
      <c r="H3" s="41"/>
      <c r="I3" s="41"/>
      <c r="J3" s="41"/>
    </row>
    <row r="4" spans="1:10" ht="15.75" customHeight="1" x14ac:dyDescent="0.3">
      <c r="A4" s="48"/>
      <c r="B4" s="42"/>
      <c r="C4" s="42"/>
      <c r="D4" s="42"/>
      <c r="E4" s="42"/>
      <c r="F4" s="42"/>
      <c r="G4" s="41"/>
      <c r="H4" s="41"/>
      <c r="I4" s="41"/>
      <c r="J4" s="41"/>
    </row>
    <row r="5" spans="1:10" ht="71.25" customHeight="1" x14ac:dyDescent="0.3">
      <c r="A5" s="2" t="s">
        <v>1</v>
      </c>
      <c r="B5" s="2" t="s">
        <v>4</v>
      </c>
      <c r="C5" s="3" t="s">
        <v>2</v>
      </c>
      <c r="D5" s="78" t="s">
        <v>98</v>
      </c>
      <c r="E5" s="3" t="s">
        <v>3</v>
      </c>
      <c r="F5" s="79" t="s">
        <v>99</v>
      </c>
    </row>
    <row r="6" spans="1:10" ht="18.75" customHeight="1" x14ac:dyDescent="0.3">
      <c r="A6" s="33">
        <v>1</v>
      </c>
      <c r="B6" s="27" t="s">
        <v>23</v>
      </c>
      <c r="C6" s="3"/>
      <c r="D6" s="80"/>
      <c r="E6" s="81">
        <v>0.5</v>
      </c>
      <c r="F6" s="82">
        <f>E6*15000000</f>
        <v>7500000</v>
      </c>
    </row>
    <row r="7" spans="1:10" ht="18.75" customHeight="1" x14ac:dyDescent="0.3">
      <c r="A7" s="33">
        <v>2</v>
      </c>
      <c r="B7" s="27" t="s">
        <v>27</v>
      </c>
      <c r="C7" s="3"/>
      <c r="D7" s="80"/>
      <c r="E7" s="81">
        <v>3.5000000000000003E-2</v>
      </c>
      <c r="F7" s="82">
        <f t="shared" ref="F7:F25" si="0">E7*15000000</f>
        <v>525000</v>
      </c>
    </row>
    <row r="8" spans="1:10" ht="18.75" customHeight="1" x14ac:dyDescent="0.3">
      <c r="A8" s="33">
        <v>3</v>
      </c>
      <c r="B8" s="27" t="s">
        <v>21</v>
      </c>
      <c r="C8" s="3"/>
      <c r="D8" s="80"/>
      <c r="E8" s="81">
        <v>0.9</v>
      </c>
      <c r="F8" s="82">
        <f t="shared" si="0"/>
        <v>13500000</v>
      </c>
    </row>
    <row r="9" spans="1:10" ht="18.75" customHeight="1" x14ac:dyDescent="0.3">
      <c r="A9" s="33">
        <v>4</v>
      </c>
      <c r="B9" s="27" t="s">
        <v>39</v>
      </c>
      <c r="C9" s="3"/>
      <c r="D9" s="80"/>
      <c r="E9" s="81">
        <v>0.3</v>
      </c>
      <c r="F9" s="82">
        <f t="shared" si="0"/>
        <v>4500000</v>
      </c>
    </row>
    <row r="10" spans="1:10" ht="18.75" customHeight="1" x14ac:dyDescent="0.3">
      <c r="A10" s="33">
        <v>5</v>
      </c>
      <c r="B10" s="27" t="s">
        <v>30</v>
      </c>
      <c r="C10" s="3"/>
      <c r="D10" s="80"/>
      <c r="E10" s="81">
        <v>0.2</v>
      </c>
      <c r="F10" s="82">
        <f t="shared" si="0"/>
        <v>3000000</v>
      </c>
    </row>
    <row r="11" spans="1:10" ht="18.75" customHeight="1" x14ac:dyDescent="0.3">
      <c r="A11" s="33">
        <v>6</v>
      </c>
      <c r="B11" s="27" t="s">
        <v>24</v>
      </c>
      <c r="C11" s="3"/>
      <c r="D11" s="80"/>
      <c r="E11" s="81">
        <v>0.2</v>
      </c>
      <c r="F11" s="82">
        <f t="shared" si="0"/>
        <v>3000000</v>
      </c>
    </row>
    <row r="12" spans="1:10" ht="18.75" customHeight="1" x14ac:dyDescent="0.3">
      <c r="A12" s="33">
        <v>7</v>
      </c>
      <c r="B12" s="27" t="s">
        <v>22</v>
      </c>
      <c r="C12" s="3"/>
      <c r="D12" s="80"/>
      <c r="E12" s="81">
        <v>0.45</v>
      </c>
      <c r="F12" s="82">
        <f t="shared" si="0"/>
        <v>6750000</v>
      </c>
    </row>
    <row r="13" spans="1:10" ht="18.75" customHeight="1" x14ac:dyDescent="0.3">
      <c r="A13" s="33">
        <v>8</v>
      </c>
      <c r="B13" s="27" t="s">
        <v>44</v>
      </c>
      <c r="C13" s="3"/>
      <c r="D13" s="80"/>
      <c r="E13" s="81">
        <v>0.03</v>
      </c>
      <c r="F13" s="82">
        <f t="shared" si="0"/>
        <v>450000</v>
      </c>
    </row>
    <row r="14" spans="1:10" ht="18.75" customHeight="1" x14ac:dyDescent="0.3">
      <c r="A14" s="33">
        <v>9</v>
      </c>
      <c r="B14" s="19" t="s">
        <v>25</v>
      </c>
      <c r="C14" s="3"/>
      <c r="D14" s="80"/>
      <c r="E14" s="81">
        <v>0.3</v>
      </c>
      <c r="F14" s="82">
        <f t="shared" si="0"/>
        <v>4500000</v>
      </c>
    </row>
    <row r="15" spans="1:10" ht="18.75" customHeight="1" x14ac:dyDescent="0.3">
      <c r="A15" s="33">
        <v>10</v>
      </c>
      <c r="B15" s="19" t="s">
        <v>20</v>
      </c>
      <c r="C15" s="3"/>
      <c r="D15" s="83"/>
      <c r="E15" s="81">
        <v>0.02</v>
      </c>
      <c r="F15" s="82">
        <f t="shared" si="0"/>
        <v>300000</v>
      </c>
    </row>
    <row r="16" spans="1:10" ht="18.75" customHeight="1" x14ac:dyDescent="0.3">
      <c r="A16" s="33">
        <v>11</v>
      </c>
      <c r="B16" s="19" t="s">
        <v>40</v>
      </c>
      <c r="C16" s="3"/>
      <c r="D16" s="83"/>
      <c r="E16" s="81">
        <v>0.1</v>
      </c>
      <c r="F16" s="82">
        <f t="shared" si="0"/>
        <v>1500000</v>
      </c>
    </row>
    <row r="17" spans="1:6" ht="18.75" customHeight="1" x14ac:dyDescent="0.3">
      <c r="A17" s="33">
        <v>12</v>
      </c>
      <c r="B17" s="19" t="s">
        <v>45</v>
      </c>
      <c r="C17" s="3"/>
      <c r="D17" s="83"/>
      <c r="E17" s="81">
        <v>0.05</v>
      </c>
      <c r="F17" s="82">
        <f t="shared" si="0"/>
        <v>750000</v>
      </c>
    </row>
    <row r="18" spans="1:6" ht="18.75" customHeight="1" x14ac:dyDescent="0.3">
      <c r="A18" s="33">
        <v>13</v>
      </c>
      <c r="B18" s="19" t="s">
        <v>29</v>
      </c>
      <c r="C18" s="3"/>
      <c r="D18" s="83"/>
      <c r="E18" s="81">
        <v>0.1</v>
      </c>
      <c r="F18" s="82">
        <f t="shared" si="0"/>
        <v>1500000</v>
      </c>
    </row>
    <row r="19" spans="1:6" ht="18.75" customHeight="1" x14ac:dyDescent="0.3">
      <c r="A19" s="33">
        <v>14</v>
      </c>
      <c r="B19" s="19" t="s">
        <v>41</v>
      </c>
      <c r="C19" s="3"/>
      <c r="D19" s="83"/>
      <c r="E19" s="81">
        <v>0.15</v>
      </c>
      <c r="F19" s="82">
        <f t="shared" si="0"/>
        <v>2250000</v>
      </c>
    </row>
    <row r="20" spans="1:6" ht="18.75" customHeight="1" x14ac:dyDescent="0.3">
      <c r="A20" s="33">
        <v>15</v>
      </c>
      <c r="B20" s="19" t="s">
        <v>46</v>
      </c>
      <c r="C20" s="3"/>
      <c r="D20" s="83"/>
      <c r="E20" s="81">
        <v>0.5</v>
      </c>
      <c r="F20" s="82">
        <f t="shared" si="0"/>
        <v>7500000</v>
      </c>
    </row>
    <row r="21" spans="1:6" ht="18.75" customHeight="1" x14ac:dyDescent="0.3">
      <c r="A21" s="33">
        <v>16</v>
      </c>
      <c r="B21" s="25" t="s">
        <v>43</v>
      </c>
      <c r="C21" s="3"/>
      <c r="D21" s="83"/>
      <c r="E21" s="81">
        <v>0.06</v>
      </c>
      <c r="F21" s="82">
        <f t="shared" si="0"/>
        <v>900000</v>
      </c>
    </row>
    <row r="22" spans="1:6" ht="18.75" customHeight="1" x14ac:dyDescent="0.3">
      <c r="A22" s="33">
        <v>17</v>
      </c>
      <c r="B22" s="19" t="s">
        <v>28</v>
      </c>
      <c r="C22" s="3"/>
      <c r="D22" s="83"/>
      <c r="E22" s="81">
        <v>0.3</v>
      </c>
      <c r="F22" s="82">
        <f t="shared" si="0"/>
        <v>4500000</v>
      </c>
    </row>
    <row r="23" spans="1:6" ht="18.75" customHeight="1" x14ac:dyDescent="0.3">
      <c r="A23" s="33">
        <v>18</v>
      </c>
      <c r="B23" s="19" t="s">
        <v>38</v>
      </c>
      <c r="C23" s="3"/>
      <c r="D23" s="83"/>
      <c r="E23" s="81">
        <v>0.3</v>
      </c>
      <c r="F23" s="82">
        <f t="shared" si="0"/>
        <v>4500000</v>
      </c>
    </row>
    <row r="24" spans="1:6" ht="18.75" customHeight="1" x14ac:dyDescent="0.3">
      <c r="A24" s="33">
        <v>19</v>
      </c>
      <c r="B24" s="19" t="s">
        <v>26</v>
      </c>
      <c r="C24" s="3"/>
      <c r="D24" s="83"/>
      <c r="E24" s="81">
        <v>0.15</v>
      </c>
      <c r="F24" s="82">
        <f t="shared" si="0"/>
        <v>2250000</v>
      </c>
    </row>
    <row r="25" spans="1:6" ht="18.75" customHeight="1" x14ac:dyDescent="0.3">
      <c r="A25" s="57" t="s">
        <v>15</v>
      </c>
      <c r="B25" s="58"/>
      <c r="C25" s="22"/>
      <c r="D25" s="84"/>
      <c r="E25" s="29">
        <f>SUM(E6:E24)</f>
        <v>4.6450000000000005</v>
      </c>
      <c r="F25" s="79">
        <f t="shared" si="0"/>
        <v>69675000</v>
      </c>
    </row>
  </sheetData>
  <mergeCells count="4">
    <mergeCell ref="A1:C1"/>
    <mergeCell ref="D1:F1"/>
    <mergeCell ref="A3:F3"/>
    <mergeCell ref="A25:B25"/>
  </mergeCells>
  <pageMargins left="0.51" right="0.21" top="0.2" bottom="0.21" header="0.2" footer="0.2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"/>
  <sheetViews>
    <sheetView workbookViewId="0">
      <selection sqref="A1:XFD1048576"/>
    </sheetView>
  </sheetViews>
  <sheetFormatPr defaultRowHeight="15" x14ac:dyDescent="0.25"/>
  <cols>
    <col min="1" max="1" width="8.140625" style="14" customWidth="1"/>
    <col min="2" max="2" width="21.28515625" style="14" customWidth="1"/>
    <col min="3" max="3" width="23.5703125" style="14" customWidth="1"/>
    <col min="4" max="4" width="26.28515625" style="14" customWidth="1"/>
    <col min="5" max="5" width="23.5703125" style="14" customWidth="1"/>
    <col min="6" max="6" width="28" style="14" customWidth="1"/>
    <col min="7" max="16384" width="9.140625" style="14"/>
  </cols>
  <sheetData>
    <row r="1" spans="1:10" ht="51.75" customHeight="1" x14ac:dyDescent="0.25">
      <c r="A1" s="55" t="s">
        <v>80</v>
      </c>
      <c r="B1" s="55"/>
      <c r="C1" s="55"/>
      <c r="D1" s="55" t="s">
        <v>0</v>
      </c>
      <c r="E1" s="55"/>
      <c r="F1" s="55"/>
      <c r="G1" s="6"/>
      <c r="H1" s="6"/>
      <c r="I1" s="6"/>
      <c r="J1" s="6"/>
    </row>
    <row r="2" spans="1:10" ht="16.5" x14ac:dyDescent="0.25">
      <c r="A2" s="1"/>
      <c r="B2" s="1"/>
      <c r="C2" s="1"/>
      <c r="D2" s="1"/>
      <c r="E2" s="1"/>
      <c r="F2" s="1"/>
    </row>
    <row r="3" spans="1:10" ht="51" customHeight="1" x14ac:dyDescent="0.25">
      <c r="A3" s="55" t="s">
        <v>100</v>
      </c>
      <c r="B3" s="56"/>
      <c r="C3" s="56"/>
      <c r="D3" s="56"/>
      <c r="E3" s="56"/>
      <c r="F3" s="56"/>
      <c r="G3" s="5"/>
      <c r="H3" s="5"/>
      <c r="I3" s="5"/>
      <c r="J3" s="5"/>
    </row>
    <row r="4" spans="1:10" ht="119.25" customHeight="1" x14ac:dyDescent="0.25">
      <c r="A4" s="7" t="s">
        <v>1</v>
      </c>
      <c r="B4" s="7" t="s">
        <v>4</v>
      </c>
      <c r="C4" s="8" t="s">
        <v>2</v>
      </c>
      <c r="D4" s="8" t="s">
        <v>7</v>
      </c>
      <c r="E4" s="8" t="s">
        <v>3</v>
      </c>
      <c r="F4" s="9" t="s">
        <v>88</v>
      </c>
    </row>
    <row r="5" spans="1:10" ht="20.25" customHeight="1" x14ac:dyDescent="0.25">
      <c r="A5" s="68">
        <v>1</v>
      </c>
      <c r="B5" s="10" t="s">
        <v>31</v>
      </c>
      <c r="C5" s="10"/>
      <c r="D5" s="10"/>
      <c r="E5" s="10">
        <f>600/10000</f>
        <v>0.06</v>
      </c>
      <c r="F5" s="11">
        <f>E5*15000000</f>
        <v>900000</v>
      </c>
    </row>
    <row r="6" spans="1:10" ht="20.25" customHeight="1" x14ac:dyDescent="0.25">
      <c r="A6" s="68">
        <v>2</v>
      </c>
      <c r="B6" s="10" t="s">
        <v>32</v>
      </c>
      <c r="C6" s="10"/>
      <c r="D6" s="10"/>
      <c r="E6" s="10">
        <f>150/10000</f>
        <v>1.4999999999999999E-2</v>
      </c>
      <c r="F6" s="11">
        <f>E6*15000000</f>
        <v>225000</v>
      </c>
    </row>
    <row r="7" spans="1:10" ht="20.25" customHeight="1" x14ac:dyDescent="0.25">
      <c r="A7" s="62" t="s">
        <v>8</v>
      </c>
      <c r="B7" s="62"/>
      <c r="C7" s="21"/>
      <c r="D7" s="21"/>
      <c r="E7" s="12">
        <f>SUM(E5:E6)</f>
        <v>7.4999999999999997E-2</v>
      </c>
      <c r="F7" s="18">
        <f>E7*15000000</f>
        <v>1125000</v>
      </c>
    </row>
    <row r="8" spans="1:10" ht="16.5" x14ac:dyDescent="0.25">
      <c r="C8" s="13"/>
      <c r="D8" s="15"/>
      <c r="E8" s="17"/>
    </row>
  </sheetData>
  <mergeCells count="4">
    <mergeCell ref="A1:C1"/>
    <mergeCell ref="D1:F1"/>
    <mergeCell ref="A3:F3"/>
    <mergeCell ref="A7:B7"/>
  </mergeCells>
  <pageMargins left="0.7" right="0.7" top="0.75" bottom="0.75" header="0.3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7"/>
  <sheetViews>
    <sheetView workbookViewId="0">
      <selection activeCell="D4" sqref="D4"/>
    </sheetView>
  </sheetViews>
  <sheetFormatPr defaultRowHeight="18.75" x14ac:dyDescent="0.3"/>
  <cols>
    <col min="1" max="1" width="7" style="24" customWidth="1"/>
    <col min="2" max="2" width="28.7109375" style="24" customWidth="1"/>
    <col min="3" max="3" width="22.42578125" style="24" customWidth="1"/>
    <col min="4" max="4" width="23.7109375" style="24" customWidth="1"/>
    <col min="5" max="5" width="24.7109375" style="24" customWidth="1"/>
    <col min="6" max="6" width="28.85546875" style="24" customWidth="1"/>
    <col min="7" max="16384" width="9.140625" style="24"/>
  </cols>
  <sheetData>
    <row r="1" spans="1:10" ht="54" customHeight="1" x14ac:dyDescent="0.3">
      <c r="A1" s="50" t="s">
        <v>80</v>
      </c>
      <c r="B1" s="50"/>
      <c r="C1" s="50"/>
      <c r="D1" s="50" t="s">
        <v>0</v>
      </c>
      <c r="E1" s="50"/>
      <c r="F1" s="50"/>
      <c r="G1" s="74"/>
      <c r="H1" s="74"/>
      <c r="I1" s="74"/>
      <c r="J1" s="74"/>
    </row>
    <row r="2" spans="1:10" x14ac:dyDescent="0.3">
      <c r="A2" s="75"/>
      <c r="B2" s="75"/>
      <c r="C2" s="75"/>
      <c r="D2" s="75"/>
      <c r="E2" s="75"/>
      <c r="F2" s="75"/>
    </row>
    <row r="3" spans="1:10" ht="35.25" customHeight="1" x14ac:dyDescent="0.3">
      <c r="A3" s="50" t="s">
        <v>95</v>
      </c>
      <c r="B3" s="51"/>
      <c r="C3" s="51"/>
      <c r="D3" s="51"/>
      <c r="E3" s="51"/>
      <c r="F3" s="51"/>
      <c r="G3" s="41"/>
      <c r="H3" s="41"/>
      <c r="I3" s="41"/>
      <c r="J3" s="41"/>
    </row>
    <row r="4" spans="1:10" ht="119.25" customHeight="1" x14ac:dyDescent="0.3">
      <c r="A4" s="2" t="s">
        <v>1</v>
      </c>
      <c r="B4" s="2" t="s">
        <v>4</v>
      </c>
      <c r="C4" s="3" t="s">
        <v>2</v>
      </c>
      <c r="D4" s="3" t="s">
        <v>7</v>
      </c>
      <c r="E4" s="3" t="s">
        <v>3</v>
      </c>
      <c r="F4" s="4" t="s">
        <v>92</v>
      </c>
    </row>
    <row r="5" spans="1:10" ht="24.75" customHeight="1" x14ac:dyDescent="0.3">
      <c r="A5" s="86">
        <v>1</v>
      </c>
      <c r="B5" s="19" t="s">
        <v>33</v>
      </c>
      <c r="C5" s="19"/>
      <c r="D5" s="19"/>
      <c r="E5" s="86">
        <v>0.5</v>
      </c>
      <c r="F5" s="47">
        <f>E5*15000000</f>
        <v>7500000</v>
      </c>
    </row>
    <row r="6" spans="1:10" ht="24.75" customHeight="1" x14ac:dyDescent="0.3">
      <c r="A6" s="86">
        <v>2</v>
      </c>
      <c r="B6" s="19" t="s">
        <v>34</v>
      </c>
      <c r="C6" s="19"/>
      <c r="D6" s="19"/>
      <c r="E6" s="86">
        <v>0.5</v>
      </c>
      <c r="F6" s="47">
        <f t="shared" ref="F6:F9" si="0">E6*15000000</f>
        <v>7500000</v>
      </c>
    </row>
    <row r="7" spans="1:10" ht="24.75" customHeight="1" x14ac:dyDescent="0.3">
      <c r="A7" s="86">
        <v>3</v>
      </c>
      <c r="B7" s="19" t="s">
        <v>35</v>
      </c>
      <c r="C7" s="19"/>
      <c r="D7" s="19"/>
      <c r="E7" s="86">
        <v>0.4</v>
      </c>
      <c r="F7" s="47">
        <f t="shared" si="0"/>
        <v>6000000</v>
      </c>
    </row>
    <row r="8" spans="1:10" ht="24.75" customHeight="1" x14ac:dyDescent="0.3">
      <c r="A8" s="86">
        <v>4</v>
      </c>
      <c r="B8" s="19" t="s">
        <v>36</v>
      </c>
      <c r="C8" s="19"/>
      <c r="D8" s="19"/>
      <c r="E8" s="86">
        <v>0.3</v>
      </c>
      <c r="F8" s="47">
        <f t="shared" si="0"/>
        <v>4500000</v>
      </c>
    </row>
    <row r="9" spans="1:10" ht="24.75" customHeight="1" x14ac:dyDescent="0.3">
      <c r="A9" s="86">
        <v>5</v>
      </c>
      <c r="B9" s="19" t="s">
        <v>37</v>
      </c>
      <c r="C9" s="19"/>
      <c r="D9" s="19"/>
      <c r="E9" s="86">
        <v>0.3</v>
      </c>
      <c r="F9" s="47">
        <f t="shared" si="0"/>
        <v>4500000</v>
      </c>
    </row>
    <row r="10" spans="1:10" ht="24.75" customHeight="1" x14ac:dyDescent="0.3">
      <c r="A10" s="64" t="s">
        <v>8</v>
      </c>
      <c r="B10" s="64"/>
      <c r="C10" s="20"/>
      <c r="D10" s="20"/>
      <c r="E10" s="87">
        <f>SUM(E5:E9)</f>
        <v>2</v>
      </c>
      <c r="F10" s="23">
        <f>SUM(F5:F9)</f>
        <v>30000000</v>
      </c>
    </row>
    <row r="12" spans="1:10" x14ac:dyDescent="0.3">
      <c r="E12" s="52"/>
      <c r="F12" s="52"/>
    </row>
    <row r="13" spans="1:10" x14ac:dyDescent="0.3">
      <c r="E13" s="52"/>
      <c r="F13" s="52"/>
    </row>
    <row r="17" spans="5:6" x14ac:dyDescent="0.3">
      <c r="E17" s="52"/>
      <c r="F17" s="52"/>
    </row>
  </sheetData>
  <mergeCells count="7">
    <mergeCell ref="E13:F13"/>
    <mergeCell ref="E17:F17"/>
    <mergeCell ref="A1:C1"/>
    <mergeCell ref="D1:F1"/>
    <mergeCell ref="A3:F3"/>
    <mergeCell ref="A10:B10"/>
    <mergeCell ref="E12:F12"/>
  </mergeCells>
  <pageMargins left="0.4" right="0.16" top="0.75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"/>
  <sheetViews>
    <sheetView workbookViewId="0">
      <selection activeCell="D6" sqref="D6"/>
    </sheetView>
  </sheetViews>
  <sheetFormatPr defaultRowHeight="22.5" customHeight="1" x14ac:dyDescent="0.3"/>
  <cols>
    <col min="1" max="1" width="8.140625" style="88" customWidth="1"/>
    <col min="2" max="2" width="24" style="88" customWidth="1"/>
    <col min="3" max="3" width="24.42578125" style="88" customWidth="1"/>
    <col min="4" max="4" width="26.140625" style="88" customWidth="1"/>
    <col min="5" max="5" width="22.7109375" style="88" customWidth="1"/>
    <col min="6" max="6" width="24.42578125" style="88" customWidth="1"/>
    <col min="7" max="16384" width="9.140625" style="88"/>
  </cols>
  <sheetData>
    <row r="1" spans="1:10" ht="50.25" customHeight="1" x14ac:dyDescent="0.3">
      <c r="A1" s="50" t="s">
        <v>80</v>
      </c>
      <c r="B1" s="50"/>
      <c r="C1" s="50"/>
      <c r="D1" s="50" t="s">
        <v>0</v>
      </c>
      <c r="E1" s="50"/>
      <c r="F1" s="50"/>
      <c r="G1" s="74"/>
      <c r="H1" s="74"/>
      <c r="I1" s="74"/>
      <c r="J1" s="74"/>
    </row>
    <row r="2" spans="1:10" ht="70.5" customHeight="1" x14ac:dyDescent="0.3">
      <c r="A2" s="50" t="s">
        <v>96</v>
      </c>
      <c r="B2" s="51"/>
      <c r="C2" s="51"/>
      <c r="D2" s="51"/>
      <c r="E2" s="51"/>
      <c r="F2" s="51"/>
      <c r="G2" s="41"/>
      <c r="H2" s="41"/>
      <c r="I2" s="41"/>
      <c r="J2" s="41"/>
    </row>
    <row r="3" spans="1:10" ht="105" customHeight="1" x14ac:dyDescent="0.3">
      <c r="A3" s="2" t="s">
        <v>1</v>
      </c>
      <c r="B3" s="2" t="s">
        <v>4</v>
      </c>
      <c r="C3" s="3" t="s">
        <v>2</v>
      </c>
      <c r="D3" s="3" t="s">
        <v>85</v>
      </c>
      <c r="E3" s="3" t="s">
        <v>3</v>
      </c>
      <c r="F3" s="4" t="s">
        <v>92</v>
      </c>
    </row>
    <row r="4" spans="1:10" ht="22.5" customHeight="1" x14ac:dyDescent="0.3">
      <c r="A4" s="86">
        <v>1</v>
      </c>
      <c r="B4" s="83" t="s">
        <v>42</v>
      </c>
      <c r="C4" s="83"/>
      <c r="D4" s="83"/>
      <c r="E4" s="83">
        <v>1.71</v>
      </c>
      <c r="F4" s="92">
        <f>E4*15000000</f>
        <v>25650000</v>
      </c>
    </row>
    <row r="5" spans="1:10" ht="22.5" customHeight="1" x14ac:dyDescent="0.3">
      <c r="A5" s="93" t="s">
        <v>8</v>
      </c>
      <c r="B5" s="94"/>
      <c r="C5" s="83"/>
      <c r="D5" s="83"/>
      <c r="E5" s="84">
        <f>SUM(E4:E4)</f>
        <v>1.71</v>
      </c>
      <c r="F5" s="95">
        <f>E5*15000000</f>
        <v>25650000</v>
      </c>
    </row>
    <row r="6" spans="1:10" ht="22.5" customHeight="1" x14ac:dyDescent="0.3">
      <c r="B6" s="24"/>
    </row>
    <row r="7" spans="1:10" ht="22.5" customHeight="1" x14ac:dyDescent="0.3">
      <c r="E7" s="52"/>
      <c r="F7" s="52"/>
    </row>
    <row r="8" spans="1:10" ht="22.5" customHeight="1" x14ac:dyDescent="0.3">
      <c r="E8" s="52"/>
      <c r="F8" s="52"/>
    </row>
    <row r="9" spans="1:10" ht="22.5" customHeight="1" x14ac:dyDescent="0.3">
      <c r="E9" s="24"/>
      <c r="F9" s="24"/>
    </row>
    <row r="10" spans="1:10" ht="22.5" customHeight="1" x14ac:dyDescent="0.3">
      <c r="E10" s="24"/>
      <c r="F10" s="24"/>
    </row>
    <row r="11" spans="1:10" ht="22.5" customHeight="1" x14ac:dyDescent="0.3">
      <c r="E11" s="24"/>
      <c r="F11" s="24"/>
    </row>
    <row r="12" spans="1:10" ht="22.5" customHeight="1" x14ac:dyDescent="0.3">
      <c r="E12" s="52"/>
      <c r="F12" s="52"/>
    </row>
  </sheetData>
  <mergeCells count="7">
    <mergeCell ref="E12:F12"/>
    <mergeCell ref="A1:C1"/>
    <mergeCell ref="D1:F1"/>
    <mergeCell ref="A2:F2"/>
    <mergeCell ref="A5:B5"/>
    <mergeCell ref="E7:F7"/>
    <mergeCell ref="E8:F8"/>
  </mergeCells>
  <pageMargins left="0.7" right="0.7" top="0.75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3"/>
  <sheetViews>
    <sheetView workbookViewId="0">
      <selection activeCell="E5" sqref="E5:F5"/>
    </sheetView>
  </sheetViews>
  <sheetFormatPr defaultRowHeight="22.5" customHeight="1" x14ac:dyDescent="0.25"/>
  <cols>
    <col min="1" max="1" width="8.140625" customWidth="1"/>
    <col min="2" max="2" width="21.28515625" customWidth="1"/>
    <col min="3" max="5" width="22.28515625" customWidth="1"/>
    <col min="6" max="6" width="31.42578125" customWidth="1"/>
  </cols>
  <sheetData>
    <row r="1" spans="1:13" ht="48" customHeight="1" x14ac:dyDescent="0.25">
      <c r="A1" s="55" t="s">
        <v>80</v>
      </c>
      <c r="B1" s="55"/>
      <c r="C1" s="55"/>
      <c r="D1" s="55" t="s">
        <v>0</v>
      </c>
      <c r="E1" s="55"/>
      <c r="F1" s="55"/>
      <c r="G1" s="6"/>
      <c r="H1" s="6"/>
      <c r="I1" s="6"/>
      <c r="J1" s="6"/>
    </row>
    <row r="2" spans="1:13" ht="22.5" customHeight="1" x14ac:dyDescent="0.25">
      <c r="A2" s="1"/>
      <c r="B2" s="1"/>
      <c r="C2" s="1"/>
      <c r="D2" s="1"/>
      <c r="E2" s="1"/>
      <c r="F2" s="1"/>
    </row>
    <row r="3" spans="1:13" ht="70.5" customHeight="1" x14ac:dyDescent="0.25">
      <c r="A3" s="60" t="s">
        <v>97</v>
      </c>
      <c r="B3" s="61"/>
      <c r="C3" s="61"/>
      <c r="D3" s="61"/>
      <c r="E3" s="61"/>
      <c r="F3" s="61"/>
      <c r="G3" s="5"/>
      <c r="H3" s="55"/>
      <c r="I3" s="56"/>
      <c r="J3" s="56"/>
      <c r="K3" s="56"/>
      <c r="L3" s="56"/>
      <c r="M3" s="56"/>
    </row>
    <row r="4" spans="1:13" ht="126.75" customHeight="1" x14ac:dyDescent="0.25">
      <c r="A4" s="2" t="s">
        <v>1</v>
      </c>
      <c r="B4" s="2" t="s">
        <v>4</v>
      </c>
      <c r="C4" s="3" t="s">
        <v>2</v>
      </c>
      <c r="D4" s="3" t="s">
        <v>7</v>
      </c>
      <c r="E4" s="3" t="s">
        <v>3</v>
      </c>
      <c r="F4" s="9" t="s">
        <v>92</v>
      </c>
    </row>
    <row r="5" spans="1:13" ht="22.5" customHeight="1" x14ac:dyDescent="0.25">
      <c r="A5" s="86">
        <v>1</v>
      </c>
      <c r="B5" s="28" t="s">
        <v>53</v>
      </c>
      <c r="C5" s="10"/>
      <c r="D5" s="10"/>
      <c r="E5" s="28">
        <v>0.22</v>
      </c>
      <c r="F5" s="91">
        <f>E5*15000000</f>
        <v>3300000</v>
      </c>
    </row>
    <row r="6" spans="1:13" ht="22.5" customHeight="1" x14ac:dyDescent="0.25">
      <c r="A6" s="65" t="s">
        <v>8</v>
      </c>
      <c r="B6" s="66"/>
      <c r="C6" s="10"/>
      <c r="D6" s="10"/>
      <c r="E6" s="16">
        <v>0.22</v>
      </c>
      <c r="F6" s="18">
        <f>SUM(F5:F5)</f>
        <v>3300000</v>
      </c>
    </row>
    <row r="7" spans="1:13" ht="22.5" customHeight="1" x14ac:dyDescent="0.25">
      <c r="B7" s="14"/>
    </row>
    <row r="8" spans="1:13" ht="22.5" customHeight="1" x14ac:dyDescent="0.3">
      <c r="E8" s="52"/>
      <c r="F8" s="52"/>
    </row>
    <row r="9" spans="1:13" ht="22.5" customHeight="1" x14ac:dyDescent="0.3">
      <c r="E9" s="52"/>
      <c r="F9" s="52"/>
    </row>
    <row r="10" spans="1:13" ht="22.5" customHeight="1" x14ac:dyDescent="0.3">
      <c r="E10" s="24"/>
      <c r="F10" s="24"/>
    </row>
    <row r="11" spans="1:13" ht="22.5" customHeight="1" x14ac:dyDescent="0.3">
      <c r="E11" s="24"/>
      <c r="F11" s="24"/>
    </row>
    <row r="12" spans="1:13" ht="22.5" customHeight="1" x14ac:dyDescent="0.3">
      <c r="E12" s="24"/>
      <c r="F12" s="24"/>
    </row>
    <row r="13" spans="1:13" ht="22.5" customHeight="1" x14ac:dyDescent="0.3">
      <c r="E13" s="52"/>
      <c r="F13" s="52"/>
    </row>
  </sheetData>
  <mergeCells count="8">
    <mergeCell ref="H3:M3"/>
    <mergeCell ref="E13:F13"/>
    <mergeCell ref="A1:C1"/>
    <mergeCell ref="D1:F1"/>
    <mergeCell ref="A3:F3"/>
    <mergeCell ref="A6:B6"/>
    <mergeCell ref="E8:F8"/>
    <mergeCell ref="E9:F9"/>
  </mergeCells>
  <pageMargins left="0.7" right="0.7" top="0.75" bottom="0.7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4"/>
  <sheetViews>
    <sheetView workbookViewId="0">
      <selection activeCell="D8" sqref="D8"/>
    </sheetView>
  </sheetViews>
  <sheetFormatPr defaultRowHeight="22.5" customHeight="1" x14ac:dyDescent="0.25"/>
  <cols>
    <col min="1" max="1" width="8.140625" customWidth="1"/>
    <col min="2" max="2" width="26.42578125" customWidth="1"/>
    <col min="3" max="5" width="24.5703125" customWidth="1"/>
    <col min="6" max="6" width="24.140625" customWidth="1"/>
  </cols>
  <sheetData>
    <row r="1" spans="1:10" ht="56.25" customHeight="1" x14ac:dyDescent="0.25">
      <c r="A1" s="55" t="s">
        <v>80</v>
      </c>
      <c r="B1" s="55"/>
      <c r="C1" s="55"/>
      <c r="D1" s="55" t="s">
        <v>0</v>
      </c>
      <c r="E1" s="55"/>
      <c r="F1" s="55"/>
      <c r="G1" s="6"/>
      <c r="H1" s="6"/>
      <c r="I1" s="6"/>
      <c r="J1" s="6"/>
    </row>
    <row r="2" spans="1:10" ht="70.5" customHeight="1" x14ac:dyDescent="0.25">
      <c r="A2" s="60" t="s">
        <v>89</v>
      </c>
      <c r="B2" s="61"/>
      <c r="C2" s="61"/>
      <c r="D2" s="61"/>
      <c r="E2" s="61"/>
      <c r="F2" s="61"/>
      <c r="G2" s="5"/>
      <c r="H2" s="5"/>
      <c r="I2" s="5"/>
      <c r="J2" s="5"/>
    </row>
    <row r="3" spans="1:10" ht="123" customHeight="1" x14ac:dyDescent="0.25">
      <c r="A3" s="2">
        <v>13</v>
      </c>
      <c r="B3" s="2" t="s">
        <v>4</v>
      </c>
      <c r="C3" s="3" t="s">
        <v>2</v>
      </c>
      <c r="D3" s="3" t="s">
        <v>85</v>
      </c>
      <c r="E3" s="3" t="s">
        <v>3</v>
      </c>
      <c r="F3" s="4" t="s">
        <v>92</v>
      </c>
    </row>
    <row r="4" spans="1:10" ht="22.5" customHeight="1" x14ac:dyDescent="0.3">
      <c r="A4" s="86">
        <v>1</v>
      </c>
      <c r="B4" s="19" t="s">
        <v>49</v>
      </c>
      <c r="C4" s="19"/>
      <c r="D4" s="19"/>
      <c r="E4" s="19">
        <v>1</v>
      </c>
      <c r="F4" s="47">
        <f>E4*15000000</f>
        <v>15000000</v>
      </c>
    </row>
    <row r="5" spans="1:10" ht="22.5" customHeight="1" x14ac:dyDescent="0.3">
      <c r="A5" s="86">
        <v>2</v>
      </c>
      <c r="B5" s="19" t="s">
        <v>50</v>
      </c>
      <c r="C5" s="19"/>
      <c r="D5" s="19"/>
      <c r="E5" s="19">
        <v>0.6</v>
      </c>
      <c r="F5" s="47">
        <f>E5*15000000</f>
        <v>9000000</v>
      </c>
    </row>
    <row r="6" spans="1:10" ht="22.5" customHeight="1" x14ac:dyDescent="0.3">
      <c r="A6" s="57" t="s">
        <v>8</v>
      </c>
      <c r="B6" s="58"/>
      <c r="C6" s="19"/>
      <c r="D6" s="19"/>
      <c r="E6" s="22">
        <v>1.6</v>
      </c>
      <c r="F6" s="46">
        <f>SUM(F4:F5)</f>
        <v>24000000</v>
      </c>
    </row>
    <row r="7" spans="1:10" ht="22.5" customHeight="1" x14ac:dyDescent="0.25">
      <c r="B7" s="14"/>
    </row>
    <row r="8" spans="1:10" ht="22.5" customHeight="1" x14ac:dyDescent="0.25">
      <c r="B8" s="14"/>
      <c r="E8" s="67"/>
      <c r="F8" s="67"/>
    </row>
    <row r="9" spans="1:10" ht="22.5" customHeight="1" x14ac:dyDescent="0.3">
      <c r="E9" s="52"/>
      <c r="F9" s="52"/>
    </row>
    <row r="10" spans="1:10" ht="22.5" customHeight="1" x14ac:dyDescent="0.3">
      <c r="E10" s="52"/>
      <c r="F10" s="52"/>
    </row>
    <row r="11" spans="1:10" ht="22.5" customHeight="1" x14ac:dyDescent="0.3">
      <c r="E11" s="24"/>
      <c r="F11" s="24"/>
    </row>
    <row r="12" spans="1:10" ht="22.5" customHeight="1" x14ac:dyDescent="0.3">
      <c r="E12" s="24"/>
      <c r="F12" s="24"/>
    </row>
    <row r="13" spans="1:10" ht="22.5" customHeight="1" x14ac:dyDescent="0.3">
      <c r="E13" s="24"/>
      <c r="F13" s="24"/>
    </row>
    <row r="14" spans="1:10" ht="22.5" customHeight="1" x14ac:dyDescent="0.3">
      <c r="E14" s="52"/>
      <c r="F14" s="52"/>
    </row>
  </sheetData>
  <mergeCells count="8">
    <mergeCell ref="E14:F14"/>
    <mergeCell ref="E8:F8"/>
    <mergeCell ref="A1:C1"/>
    <mergeCell ref="D1:F1"/>
    <mergeCell ref="A2:F2"/>
    <mergeCell ref="A6:B6"/>
    <mergeCell ref="E9:F9"/>
    <mergeCell ref="E10:F10"/>
  </mergeCells>
  <pageMargins left="0.54" right="0.33" top="0.75" bottom="0.75" header="0.3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3"/>
  <sheetViews>
    <sheetView workbookViewId="0">
      <selection activeCell="E3" sqref="E3"/>
    </sheetView>
  </sheetViews>
  <sheetFormatPr defaultRowHeight="22.5" customHeight="1" x14ac:dyDescent="0.3"/>
  <cols>
    <col min="1" max="1" width="8.140625" style="88" customWidth="1"/>
    <col min="2" max="2" width="21.28515625" style="88" customWidth="1"/>
    <col min="3" max="6" width="24.85546875" style="88" customWidth="1"/>
    <col min="7" max="16384" width="9.140625" style="88"/>
  </cols>
  <sheetData>
    <row r="1" spans="1:10" ht="60" customHeight="1" x14ac:dyDescent="0.3">
      <c r="A1" s="50" t="s">
        <v>80</v>
      </c>
      <c r="B1" s="50"/>
      <c r="C1" s="50"/>
      <c r="D1" s="50" t="s">
        <v>0</v>
      </c>
      <c r="E1" s="50"/>
      <c r="F1" s="50"/>
      <c r="G1" s="74"/>
      <c r="H1" s="74"/>
      <c r="I1" s="74"/>
      <c r="J1" s="74"/>
    </row>
    <row r="2" spans="1:10" ht="70.5" customHeight="1" x14ac:dyDescent="0.3">
      <c r="A2" s="89" t="s">
        <v>90</v>
      </c>
      <c r="B2" s="90"/>
      <c r="C2" s="90"/>
      <c r="D2" s="90"/>
      <c r="E2" s="90"/>
      <c r="F2" s="90"/>
      <c r="G2" s="41"/>
      <c r="H2" s="41"/>
      <c r="I2" s="41"/>
      <c r="J2" s="41"/>
    </row>
    <row r="3" spans="1:10" ht="126.75" customHeight="1" x14ac:dyDescent="0.3">
      <c r="A3" s="2" t="s">
        <v>1</v>
      </c>
      <c r="B3" s="2" t="s">
        <v>4</v>
      </c>
      <c r="C3" s="3" t="s">
        <v>2</v>
      </c>
      <c r="D3" s="3" t="s">
        <v>7</v>
      </c>
      <c r="E3" s="3" t="s">
        <v>3</v>
      </c>
      <c r="F3" s="4" t="s">
        <v>92</v>
      </c>
    </row>
    <row r="4" spans="1:10" ht="22.5" customHeight="1" x14ac:dyDescent="0.3">
      <c r="A4" s="86">
        <v>1</v>
      </c>
      <c r="B4" s="19" t="s">
        <v>51</v>
      </c>
      <c r="C4" s="19">
        <v>1500</v>
      </c>
      <c r="D4" s="19">
        <f>C4/10000</f>
        <v>0.15</v>
      </c>
      <c r="E4" s="19">
        <v>0.15</v>
      </c>
      <c r="F4" s="47">
        <f>E4*15000000</f>
        <v>2250000</v>
      </c>
    </row>
    <row r="5" spans="1:10" ht="22.5" customHeight="1" x14ac:dyDescent="0.3">
      <c r="A5" s="86">
        <v>2</v>
      </c>
      <c r="B5" s="19" t="s">
        <v>52</v>
      </c>
      <c r="C5" s="19">
        <v>7798</v>
      </c>
      <c r="D5" s="19">
        <f>C5/10000</f>
        <v>0.77980000000000005</v>
      </c>
      <c r="E5" s="19">
        <v>0.78</v>
      </c>
      <c r="F5" s="47">
        <f>E5*15000000</f>
        <v>11700000</v>
      </c>
    </row>
    <row r="6" spans="1:10" ht="22.5" customHeight="1" x14ac:dyDescent="0.3">
      <c r="A6" s="57" t="s">
        <v>8</v>
      </c>
      <c r="B6" s="58"/>
      <c r="C6" s="19"/>
      <c r="D6" s="19"/>
      <c r="E6" s="22">
        <f>SUM(E4:E5)</f>
        <v>0.93</v>
      </c>
      <c r="F6" s="46">
        <f>SUM(F4:F5)</f>
        <v>13950000</v>
      </c>
    </row>
    <row r="7" spans="1:10" ht="22.5" customHeight="1" x14ac:dyDescent="0.3">
      <c r="B7" s="24"/>
    </row>
    <row r="8" spans="1:10" ht="22.5" customHeight="1" x14ac:dyDescent="0.3">
      <c r="E8" s="52"/>
      <c r="F8" s="52"/>
    </row>
    <row r="9" spans="1:10" ht="22.5" customHeight="1" x14ac:dyDescent="0.3">
      <c r="E9" s="52"/>
      <c r="F9" s="52"/>
    </row>
    <row r="10" spans="1:10" ht="22.5" customHeight="1" x14ac:dyDescent="0.3">
      <c r="E10" s="24"/>
      <c r="F10" s="24"/>
    </row>
    <row r="11" spans="1:10" ht="22.5" customHeight="1" x14ac:dyDescent="0.3">
      <c r="E11" s="24"/>
      <c r="F11" s="24"/>
    </row>
    <row r="12" spans="1:10" ht="22.5" customHeight="1" x14ac:dyDescent="0.3">
      <c r="E12" s="24"/>
      <c r="F12" s="24"/>
    </row>
    <row r="13" spans="1:10" ht="22.5" customHeight="1" x14ac:dyDescent="0.3">
      <c r="E13" s="52"/>
      <c r="F13" s="52"/>
    </row>
  </sheetData>
  <mergeCells count="7">
    <mergeCell ref="E13:F13"/>
    <mergeCell ref="A1:C1"/>
    <mergeCell ref="D1:F1"/>
    <mergeCell ref="A2:F2"/>
    <mergeCell ref="A6:B6"/>
    <mergeCell ref="E8:F8"/>
    <mergeCell ref="E9:F9"/>
  </mergeCells>
  <pageMargins left="0.7" right="0.7" top="0.75" bottom="0.75" header="0.3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2"/>
  <sheetViews>
    <sheetView workbookViewId="0">
      <selection activeCell="E12" sqref="E12:F12"/>
    </sheetView>
  </sheetViews>
  <sheetFormatPr defaultRowHeight="22.5" customHeight="1" x14ac:dyDescent="0.3"/>
  <cols>
    <col min="1" max="1" width="8.140625" style="88" customWidth="1"/>
    <col min="2" max="2" width="24.42578125" style="88" customWidth="1"/>
    <col min="3" max="3" width="23.5703125" style="88" customWidth="1"/>
    <col min="4" max="4" width="25.28515625" style="88" customWidth="1"/>
    <col min="5" max="5" width="26.42578125" style="88" customWidth="1"/>
    <col min="6" max="6" width="23.5703125" style="88" customWidth="1"/>
    <col min="7" max="16384" width="9.140625" style="88"/>
  </cols>
  <sheetData>
    <row r="1" spans="1:10" ht="55.5" customHeight="1" x14ac:dyDescent="0.3">
      <c r="A1" s="50" t="s">
        <v>80</v>
      </c>
      <c r="B1" s="50"/>
      <c r="C1" s="50"/>
      <c r="D1" s="50" t="s">
        <v>0</v>
      </c>
      <c r="E1" s="50"/>
      <c r="F1" s="50"/>
      <c r="G1" s="74"/>
      <c r="H1" s="74"/>
      <c r="I1" s="74"/>
      <c r="J1" s="74"/>
    </row>
    <row r="2" spans="1:10" ht="70.5" customHeight="1" x14ac:dyDescent="0.3">
      <c r="A2" s="89" t="s">
        <v>91</v>
      </c>
      <c r="B2" s="90"/>
      <c r="C2" s="90"/>
      <c r="D2" s="90"/>
      <c r="E2" s="90"/>
      <c r="F2" s="90"/>
      <c r="G2" s="41"/>
      <c r="H2" s="41"/>
      <c r="I2" s="41"/>
      <c r="J2" s="41"/>
    </row>
    <row r="3" spans="1:10" ht="126.75" customHeight="1" x14ac:dyDescent="0.3">
      <c r="A3" s="2" t="s">
        <v>1</v>
      </c>
      <c r="B3" s="2" t="s">
        <v>4</v>
      </c>
      <c r="C3" s="3" t="s">
        <v>2</v>
      </c>
      <c r="D3" s="3" t="s">
        <v>7</v>
      </c>
      <c r="E3" s="3" t="s">
        <v>3</v>
      </c>
      <c r="F3" s="4" t="s">
        <v>92</v>
      </c>
    </row>
    <row r="4" spans="1:10" ht="22.5" customHeight="1" x14ac:dyDescent="0.3">
      <c r="A4" s="86">
        <v>1</v>
      </c>
      <c r="B4" s="19" t="s">
        <v>54</v>
      </c>
      <c r="C4" s="19">
        <v>2140.8000000000002</v>
      </c>
      <c r="D4" s="19">
        <f>C4/10000</f>
        <v>0.21408000000000002</v>
      </c>
      <c r="E4" s="19">
        <v>0.214</v>
      </c>
      <c r="F4" s="47">
        <f>E4*15000000</f>
        <v>3210000</v>
      </c>
    </row>
    <row r="5" spans="1:10" ht="22.5" customHeight="1" x14ac:dyDescent="0.3">
      <c r="A5" s="57" t="s">
        <v>8</v>
      </c>
      <c r="B5" s="58"/>
      <c r="C5" s="19"/>
      <c r="D5" s="19"/>
      <c r="E5" s="22">
        <f>SUM(E4:E4)</f>
        <v>0.214</v>
      </c>
      <c r="F5" s="46">
        <f>SUM(F4:F4)</f>
        <v>3210000</v>
      </c>
    </row>
    <row r="6" spans="1:10" ht="22.5" customHeight="1" x14ac:dyDescent="0.3">
      <c r="B6" s="24"/>
    </row>
    <row r="7" spans="1:10" ht="22.5" customHeight="1" x14ac:dyDescent="0.3">
      <c r="E7" s="52"/>
      <c r="F7" s="52"/>
    </row>
    <row r="8" spans="1:10" ht="22.5" customHeight="1" x14ac:dyDescent="0.3">
      <c r="E8" s="52"/>
      <c r="F8" s="52"/>
    </row>
    <row r="9" spans="1:10" ht="22.5" customHeight="1" x14ac:dyDescent="0.3">
      <c r="E9" s="24"/>
      <c r="F9" s="24"/>
    </row>
    <row r="10" spans="1:10" ht="22.5" customHeight="1" x14ac:dyDescent="0.3">
      <c r="E10" s="24"/>
      <c r="F10" s="24"/>
    </row>
    <row r="11" spans="1:10" ht="22.5" customHeight="1" x14ac:dyDescent="0.3">
      <c r="E11" s="24"/>
      <c r="F11" s="24"/>
    </row>
    <row r="12" spans="1:10" ht="22.5" customHeight="1" x14ac:dyDescent="0.3">
      <c r="E12" s="52"/>
      <c r="F12" s="52"/>
    </row>
  </sheetData>
  <mergeCells count="7">
    <mergeCell ref="E12:F12"/>
    <mergeCell ref="A1:C1"/>
    <mergeCell ref="D1:F1"/>
    <mergeCell ref="A2:F2"/>
    <mergeCell ref="A5:B5"/>
    <mergeCell ref="E7:F7"/>
    <mergeCell ref="E8:F8"/>
  </mergeCells>
  <pageMargins left="0.59" right="0.36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Xuân Lam 1</vt:lpstr>
      <vt:lpstr>Biểu tổng hợp thủy sản</vt:lpstr>
      <vt:lpstr>Xuân lam 3-4</vt:lpstr>
      <vt:lpstr>Xuân lam 2</vt:lpstr>
      <vt:lpstr>Xuân lam 5</vt:lpstr>
      <vt:lpstr>Thuận Hồng</vt:lpstr>
      <vt:lpstr>Đồng Thuận</vt:lpstr>
      <vt:lpstr>Tiên sơn</vt:lpstr>
      <vt:lpstr>Phúc sơn</vt:lpstr>
      <vt:lpstr>La GIang</vt:lpstr>
      <vt:lpstr>TDP 6</vt:lpstr>
      <vt:lpstr>Quỳnh Lâm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2026-05-18T01:00:37Z</cp:lastPrinted>
  <dcterms:created xsi:type="dcterms:W3CDTF">2026-04-13T09:24:39Z</dcterms:created>
  <dcterms:modified xsi:type="dcterms:W3CDTF">2026-05-18T01:01:02Z</dcterms:modified>
</cp:coreProperties>
</file>