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UC KINH TE\PHONG CHONG THIEN TAI\PCTT 2025\HO SO HO TRO BAO SO 5\NIEM YET HO TRO BAO LUT NAM 2025 NN\"/>
    </mc:Choice>
  </mc:AlternateContent>
  <xr:revisionPtr revIDLastSave="0" documentId="13_ncr:1_{2EB9036C-9C94-4887-BC42-2011377E7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uân lam 1" sheetId="1" r:id="rId1"/>
    <sheet name="Xuân lam 2" sheetId="2" r:id="rId2"/>
    <sheet name="Xuân lam 5" sheetId="3" r:id="rId3"/>
    <sheet name="BC XUÂN LAM 5" sheetId="15" r:id="rId4"/>
    <sheet name="Thuận Hồng" sheetId="4" r:id="rId5"/>
    <sheet name="Biểu Tổng Hợp" sheetId="13" r:id="rId6"/>
    <sheet name="Tiên sơn" sheetId="5" r:id="rId7"/>
    <sheet name="BC tiên sơn" sheetId="12" r:id="rId8"/>
    <sheet name="phúc sơn" sheetId="7" r:id="rId9"/>
    <sheet name="La Giang" sheetId="8" r:id="rId10"/>
    <sheet name="TDP 6" sheetId="9" r:id="rId11"/>
    <sheet name="Quỳnh Lâm" sheetId="10" r:id="rId12"/>
    <sheet name="TDP 1" sheetId="11" r:id="rId13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8" l="1"/>
  <c r="K8" i="8"/>
  <c r="D17" i="13"/>
  <c r="E17" i="13"/>
  <c r="F17" i="13"/>
  <c r="G17" i="13"/>
  <c r="H17" i="13"/>
  <c r="I17" i="13"/>
  <c r="J7" i="13"/>
  <c r="J8" i="13"/>
  <c r="J9" i="13"/>
  <c r="J10" i="13"/>
  <c r="J11" i="13"/>
  <c r="J12" i="13"/>
  <c r="J13" i="13"/>
  <c r="J14" i="13"/>
  <c r="J15" i="13"/>
  <c r="J16" i="13"/>
  <c r="J17" i="13"/>
  <c r="C17" i="13"/>
  <c r="J32" i="15"/>
  <c r="E32" i="15"/>
  <c r="D32" i="15"/>
  <c r="C32" i="15"/>
  <c r="K8" i="11"/>
  <c r="K9" i="11"/>
  <c r="J9" i="11"/>
  <c r="D9" i="11"/>
  <c r="K8" i="10"/>
  <c r="K9" i="10"/>
  <c r="D9" i="10"/>
  <c r="J12" i="9"/>
  <c r="K8" i="9"/>
  <c r="K9" i="9"/>
  <c r="K10" i="9"/>
  <c r="K11" i="9"/>
  <c r="K12" i="9"/>
  <c r="D12" i="9"/>
  <c r="K10" i="8"/>
  <c r="K9" i="7"/>
  <c r="K10" i="7"/>
  <c r="J11" i="7"/>
  <c r="K11" i="7"/>
  <c r="K8" i="7"/>
  <c r="K8" i="1"/>
  <c r="K9" i="1"/>
  <c r="K10" i="1"/>
  <c r="K11" i="1"/>
  <c r="K12" i="1"/>
  <c r="K13" i="1"/>
  <c r="K14" i="1"/>
  <c r="K15" i="1"/>
  <c r="K16" i="1"/>
  <c r="C16" i="1"/>
  <c r="J16" i="1"/>
  <c r="J32" i="3"/>
  <c r="K9" i="5"/>
  <c r="K8" i="5"/>
  <c r="K8" i="4"/>
  <c r="K9" i="4"/>
  <c r="K10" i="4"/>
  <c r="K31" i="3"/>
  <c r="K30" i="3"/>
  <c r="K29" i="3"/>
  <c r="K28" i="3"/>
  <c r="K27" i="3"/>
  <c r="K20" i="3"/>
  <c r="K21" i="3"/>
  <c r="K22" i="3"/>
  <c r="K23" i="3"/>
  <c r="K24" i="3"/>
  <c r="K25" i="3"/>
  <c r="K26" i="3"/>
  <c r="K19" i="3"/>
  <c r="K18" i="3"/>
  <c r="K17" i="3"/>
  <c r="K15" i="3"/>
  <c r="K16" i="3"/>
  <c r="K14" i="3"/>
  <c r="K13" i="3"/>
  <c r="K12" i="3"/>
  <c r="K11" i="3"/>
  <c r="K10" i="3"/>
  <c r="K9" i="3"/>
  <c r="K8" i="3"/>
  <c r="K32" i="3"/>
  <c r="C32" i="3"/>
  <c r="D32" i="3"/>
  <c r="E32" i="3"/>
  <c r="K8" i="2"/>
  <c r="K9" i="2"/>
  <c r="K10" i="2"/>
  <c r="K11" i="2"/>
  <c r="K12" i="2"/>
  <c r="J12" i="2"/>
  <c r="D12" i="2"/>
</calcChain>
</file>

<file path=xl/sharedStrings.xml><?xml version="1.0" encoding="utf-8"?>
<sst xmlns="http://schemas.openxmlformats.org/spreadsheetml/2006/main" count="342" uniqueCount="126">
  <si>
    <t>CỘNG HÒA XÃ HỘI CHỦ NGHĨA VIỆT NAM
Độc lập - Tự do - Hạnh phúc</t>
  </si>
  <si>
    <t>TT</t>
  </si>
  <si>
    <t>Họ và Tên</t>
  </si>
  <si>
    <t>Thái Thị Hòa</t>
  </si>
  <si>
    <t>Vật nuôi bị thiệt hại ( Chết, mất tích)</t>
  </si>
  <si>
    <t>Gia cầm, thủy cầm 
( con)</t>
  </si>
  <si>
    <t>Lợn  ( con)</t>
  </si>
  <si>
    <t>Trâu, bò thịt, ngựa ( con)</t>
  </si>
  <si>
    <t>Ong mật</t>
  </si>
  <si>
    <t>Xác nhận của hộ</t>
  </si>
  <si>
    <t>Đến 28
 ngày tuổi</t>
  </si>
  <si>
    <t>Trên 28 
ngày tuổi</t>
  </si>
  <si>
    <t>Lợn nái và lợn đực đang khai thác
 ( con)</t>
  </si>
  <si>
    <t>Trên 6 
tháng tuổi</t>
  </si>
  <si>
    <t>Đến 6 
tháng tuổi</t>
  </si>
  <si>
    <t>Trần Văn Dũng</t>
  </si>
  <si>
    <t>Tổng cộng</t>
  </si>
  <si>
    <t>Nguyễn Đức Trân</t>
  </si>
  <si>
    <t>Trần Châu Úc</t>
  </si>
  <si>
    <t>Ong mật 
( Tổ)</t>
  </si>
  <si>
    <t>Nguyễn Thị Thế</t>
  </si>
  <si>
    <t>Hoàng Xuân Tình</t>
  </si>
  <si>
    <t>Thành 
tiền
 (Đồng)</t>
  </si>
  <si>
    <t>Nguyễn Văn Bình</t>
  </si>
  <si>
    <t>Trần Đức Bảo</t>
  </si>
  <si>
    <t>Trần Đình Vịnh</t>
  </si>
  <si>
    <t>Hoàng Xuân Sáng</t>
  </si>
  <si>
    <t>Nguyễn Văn Lam</t>
  </si>
  <si>
    <t>Hồ Sỹ Trình</t>
  </si>
  <si>
    <t>Hồ Thị Thảo</t>
  </si>
  <si>
    <t>Lê Thị Hoa Sơn</t>
  </si>
  <si>
    <t>Phạm Thị Phượng</t>
  </si>
  <si>
    <t>Phạm Quốc Minh</t>
  </si>
  <si>
    <t>Bùi Xuân Thành</t>
  </si>
  <si>
    <t>Lê Thị Nga</t>
  </si>
  <si>
    <t>Lê Thị Thanh</t>
  </si>
  <si>
    <t>Nguyễn Thị Xoan</t>
  </si>
  <si>
    <t>Trần Thị Nguyệt</t>
  </si>
  <si>
    <t>Trần Văn Thạch</t>
  </si>
  <si>
    <t>Phan Ngọc Mại</t>
  </si>
  <si>
    <t>Phạm Xuân Tịnh</t>
  </si>
  <si>
    <t>Đặng Thị Lục</t>
  </si>
  <si>
    <t>Trần Thị Thuyên</t>
  </si>
  <si>
    <t>Phạm Thị Sơn</t>
  </si>
  <si>
    <t>Lê Duy Thanh</t>
  </si>
  <si>
    <t>UBND PHƯỜNG BẮC HỒNG LĨNH
TỔ DÂN PHỐ: Xuân Lam 5</t>
  </si>
  <si>
    <t>Phan Tiến Sỹ</t>
  </si>
  <si>
    <t>Phan Văn Sơn</t>
  </si>
  <si>
    <t>Tổng Cộng</t>
  </si>
  <si>
    <t>UBND PHƯỜNG BẮC HỒNG LĨNH
TỔ DÂN PHỐ: Tiên Sơn</t>
  </si>
  <si>
    <t>Nguyễn Đình Minh</t>
  </si>
  <si>
    <t>Hoàng Văn Tần</t>
  </si>
  <si>
    <t>Nguyễn Hữu Trí</t>
  </si>
  <si>
    <t>Trần Thanh Biên</t>
  </si>
  <si>
    <t>Trần Đức Liên</t>
  </si>
  <si>
    <t>Bùi Văn Tới</t>
  </si>
  <si>
    <t>Trần Minh Cường</t>
  </si>
  <si>
    <t>Trần Đức Xuyến</t>
  </si>
  <si>
    <t>Thành 
tiền ( Đồng)</t>
  </si>
  <si>
    <t>Phan Văn Cử</t>
  </si>
  <si>
    <t>Trần Văn Dung</t>
  </si>
  <si>
    <t>Nguyễn Văn Đức</t>
  </si>
  <si>
    <t>Nguyễn Văn Thọ</t>
  </si>
  <si>
    <t>Kiều Quang Thắng</t>
  </si>
  <si>
    <t>Lê Văn Hòa</t>
  </si>
  <si>
    <t>Nguyễn Đức Thủy</t>
  </si>
  <si>
    <t>Lê Thị Diên</t>
  </si>
  <si>
    <t>Phan Văn Cường</t>
  </si>
  <si>
    <t>Bùi Thanh Tâm</t>
  </si>
  <si>
    <t>Phạm Minh Trí</t>
  </si>
  <si>
    <t>Nguyễn Thị Bình</t>
  </si>
  <si>
    <t>BÁO CÁO  
DANH SÁCH CÁC HỘ BỊ THIỆT HẠI VỀ VẬT NUÔI DO BÃO SỐ 5, SỐ 6, SỐ 10</t>
  </si>
  <si>
    <t>Người lập danh sách</t>
  </si>
  <si>
    <t>Xác nhận của Tổ trưởng  Tổ dân phố</t>
  </si>
  <si>
    <t>ỦY BAN NHÂN DÂN
PHƯỜNG BẮC HỒNG LĨNH</t>
  </si>
  <si>
    <t>STT</t>
  </si>
  <si>
    <t>Đơn vị</t>
  </si>
  <si>
    <t>Vật nuôi bị thiệt hại (chết, mất tích)</t>
  </si>
  <si>
    <t>Gia cầm, thủy cầm 
(con)</t>
  </si>
  <si>
    <t>Lợn
( con)</t>
  </si>
  <si>
    <t>Trâu, bò thịt, ngựa 
(con)</t>
  </si>
  <si>
    <t>Ong 
mật 
(tổ)</t>
  </si>
  <si>
    <t>Đến 28 ngày tuổi</t>
  </si>
  <si>
    <t>Trên 28 ngày tuổi</t>
  </si>
  <si>
    <t xml:space="preserve"> Đến 28 ngày tuổi</t>
  </si>
  <si>
    <t>Đến 6 tháng tuổi</t>
  </si>
  <si>
    <t>Trên 6 tháng tuổi</t>
  </si>
  <si>
    <t>Xuân Lam 1</t>
  </si>
  <si>
    <t>Xuân Lam 2</t>
  </si>
  <si>
    <t>Xuân Lam 5</t>
  </si>
  <si>
    <t>Thuận Hồng</t>
  </si>
  <si>
    <t>Tiên sơn</t>
  </si>
  <si>
    <t>Phúc sơn</t>
  </si>
  <si>
    <t>La Giang</t>
  </si>
  <si>
    <t>TDP 6</t>
  </si>
  <si>
    <t>Quỳnh Lâm</t>
  </si>
  <si>
    <t>TDP 1</t>
  </si>
  <si>
    <t>TỔNG CỘNG</t>
  </si>
  <si>
    <t>TM. ỦY BAN NHÂN DÂN</t>
  </si>
  <si>
    <t>NGƯỜI LẬP BIỂU</t>
  </si>
  <si>
    <t>KT. CHỦ TỊCH</t>
  </si>
  <si>
    <t>PHÓ CHỦ TỊCH</t>
  </si>
  <si>
    <t xml:space="preserve"> Phan Thanh Tùng</t>
  </si>
  <si>
    <t>Nguyễn Duy Đức</t>
  </si>
  <si>
    <t>Bắc Hồng Lĩnh, ngày      tháng   năm 2026</t>
  </si>
  <si>
    <t xml:space="preserve"> Kinh
 phí hỗ trợ
(đồng)</t>
  </si>
  <si>
    <t>BÁO CÁO 
DANH SÁCH CÁC HỘ BỊ THIỆT HẠI VỀ VẬT NUÔI DO THIÊN TAI NĂM 2025</t>
  </si>
  <si>
    <t>Xác nhận của Tổ trưởng tổ dân phố</t>
  </si>
  <si>
    <t xml:space="preserve">ỦY BAN NHÂN DÂN
PHƯỜNG BẮC HỒNG LĨNH
</t>
  </si>
  <si>
    <t xml:space="preserve"> DANH SÁCH 
NIÊM YẾT CÁC HỘ BỊ THIỆT HẠI VỀ VẬT NUÔI DO THIÊN TAI NĂM 2025 TỔ DÂN PHỐ XUÂN LAM 1</t>
  </si>
  <si>
    <t xml:space="preserve"> DANH SÁCH
 NIÊM YẾT CÁC HỘ BỊ THIỆT HẠI VỀ VẬT NUÔI DO THIÊN TAI NĂM 2025 TỔ DÂN PHỐ XUÂN LAM 2</t>
  </si>
  <si>
    <t>Vật nuôi bị thiệt hại
 ( Chết, mất tích)</t>
  </si>
  <si>
    <t xml:space="preserve"> DANH SÁCH 
NIÊM YẾT CÁC HỘ BỊ THIỆT HẠI VỀ VẬT NUÔI DO THIÊN TAI NĂM 2025 TỔ DÂN PHỐ XUÂN LAM 5</t>
  </si>
  <si>
    <t>Trâu, bò thịt, ngựa 
( con)</t>
  </si>
  <si>
    <t xml:space="preserve"> DANH SÁCH 
NIÊM YẾT CÁC HỘ BỊ THIỆT HẠI VỀ VẬT NUÔI DO THIÊN TAI NĂM 2025 TỔ DÂN PHỐ THUẬN HỒNG</t>
  </si>
  <si>
    <t>TỔNG HỢP DANH SÁCH ĐỐI VỚI VẬT NUÔI BỊ THIỆT HẠI DO THIÊN TAI NĂM 2025</t>
  </si>
  <si>
    <t xml:space="preserve"> DANH SÁCH 
NIÊM YẾT CÁC HỘ BỊ THIỆT HẠI VỀ VẬT NUÔI DO THIÊN TAI NĂM 2025 TỔ DÂN PHỐ TIÊN SƠN</t>
  </si>
  <si>
    <t>Gia cầm, thủy cầm ( con)</t>
  </si>
  <si>
    <t xml:space="preserve"> DANH SÁCH 
NIÊM YẾT CÁC HỘ BỊ THIỆT HẠI VỀ VẬT NUÔI DO THIÊN TAI NĂM 2025 TỔ DÂN PHỐ PHÚC SƠN</t>
  </si>
  <si>
    <t>Trâu, bò thịt, ngựa (con)</t>
  </si>
  <si>
    <t xml:space="preserve"> DANH SÁCH 
NIÊM YẾT CÁC HỘ BỊ THIỆT HẠI VỀ VẬT NUÔI DO THIÊN TAI NĂM 2025 TỔ DÂN PHỐ LA GIANG</t>
  </si>
  <si>
    <t>Trâu, bò thịt, ngựa
 ( con)</t>
  </si>
  <si>
    <t xml:space="preserve"> DANH SÁCH
 NIÊM YẾT CÁC HỘ BỊ THIỆT HẠI VỀ VẬT NUÔI DO THIÊN TAI NĂM 2025 TỔ DÂN PHỐ 6</t>
  </si>
  <si>
    <t xml:space="preserve"> DANH SÁCH 
NIÊM YẾT  CÁC HỘ BỊ THIỆT HẠI VỀ VẬT NUÔI DO THIÊN TAI NĂM 2025 TỔ DÂN PHỐ QUỲNH LÂM</t>
  </si>
  <si>
    <t xml:space="preserve"> DANH SÁCH 
NIÊM YẾT CÁC HỘ BỊ THIỆT HẠI VỀ VẬT NUÔI DO THIÊN TAI NĂM 2025 TỔ DÂN PHỐ 1</t>
  </si>
  <si>
    <t>Ong mật 
(Tổ)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</si>
</sst>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_(* #,##0_);_(* \(#,##0\);_(* &quot;-&quot;??_);_(@_)"/>
    <numFmt numFmtId="166" formatCode="_-* #,##0\ _₫_-;\-* #,##0\ _₫_-;_-* &quot;-&quot;??\ _₫_-;_-@_-"/>
    <numFmt numFmtId="167" formatCode="#,##0;[Red]#,##0"/>
  </numFmts>
  <fonts count="17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9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center" wrapText="1"/>
    </xf>
    <xf numFmtId="165" fontId="2" fillId="0" borderId="0" xfId="1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 applyAlignment="1">
      <alignment vertical="center"/>
    </xf>
    <xf numFmtId="166" fontId="8" fillId="0" borderId="0" xfId="1" applyNumberFormat="1" applyFont="1"/>
    <xf numFmtId="0" fontId="4" fillId="0" borderId="1" xfId="0" applyFont="1" applyBorder="1"/>
    <xf numFmtId="0" fontId="3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9" fillId="0" borderId="0" xfId="0" applyFont="1"/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167" fontId="14" fillId="0" borderId="1" xfId="0" applyNumberFormat="1" applyFont="1" applyBorder="1" applyAlignment="1">
      <alignment horizontal="right" vertical="center"/>
    </xf>
    <xf numFmtId="167" fontId="10" fillId="0" borderId="1" xfId="0" applyNumberFormat="1" applyFont="1" applyBorder="1" applyAlignment="1">
      <alignment horizontal="right" vertical="center"/>
    </xf>
    <xf numFmtId="165" fontId="0" fillId="0" borderId="0" xfId="1" applyNumberFormat="1" applyFont="1"/>
    <xf numFmtId="165" fontId="12" fillId="0" borderId="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65" fontId="11" fillId="0" borderId="0" xfId="0" applyNumberFormat="1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165" fontId="11" fillId="0" borderId="0" xfId="1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0" fillId="0" borderId="1" xfId="0" applyFont="1" applyBorder="1"/>
    <xf numFmtId="166" fontId="10" fillId="0" borderId="1" xfId="1" applyNumberFormat="1" applyFont="1" applyBorder="1"/>
    <xf numFmtId="0" fontId="11" fillId="0" borderId="1" xfId="0" applyFont="1" applyBorder="1"/>
    <xf numFmtId="166" fontId="11" fillId="0" borderId="1" xfId="0" applyNumberFormat="1" applyFont="1" applyBorder="1"/>
    <xf numFmtId="166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0" fillId="0" borderId="1" xfId="0" applyFont="1" applyBorder="1" applyAlignment="1">
      <alignment vertical="center"/>
    </xf>
    <xf numFmtId="166" fontId="11" fillId="0" borderId="1" xfId="1" applyNumberFormat="1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5" fontId="2" fillId="0" borderId="4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0" borderId="5" xfId="1" applyNumberFormat="1" applyFont="1" applyBorder="1" applyAlignment="1">
      <alignment horizontal="center" vertical="center" wrapText="1"/>
    </xf>
    <xf numFmtId="165" fontId="2" fillId="0" borderId="6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65" fontId="11" fillId="0" borderId="5" xfId="1" applyNumberFormat="1" applyFont="1" applyBorder="1" applyAlignment="1">
      <alignment horizontal="center" vertical="center" wrapText="1"/>
    </xf>
    <xf numFmtId="165" fontId="11" fillId="0" borderId="6" xfId="1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5" fontId="11" fillId="0" borderId="4" xfId="1" applyNumberFormat="1" applyFont="1" applyBorder="1" applyAlignment="1">
      <alignment horizontal="center" vertical="center" wrapText="1"/>
    </xf>
    <xf numFmtId="165" fontId="11" fillId="0" borderId="7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676275</xdr:colOff>
      <xdr:row>0</xdr:row>
      <xdr:rowOff>457200</xdr:rowOff>
    </xdr:from>
    <xdr:to>
      <xdr:col>14</xdr:col>
      <xdr:colOff>114300</xdr:colOff>
      <xdr:row>0</xdr:row>
      <xdr:rowOff>457200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219200" y="45720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0</xdr:row>
      <xdr:rowOff>504825</xdr:rowOff>
    </xdr:from>
    <xdr:to>
      <xdr:col>3</xdr:col>
      <xdr:colOff>114300</xdr:colOff>
      <xdr:row>0</xdr:row>
      <xdr:rowOff>504825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81100" y="504825"/>
          <a:ext cx="1000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0</xdr:row>
      <xdr:rowOff>600075</xdr:rowOff>
    </xdr:from>
    <xdr:to>
      <xdr:col>9</xdr:col>
      <xdr:colOff>561975</xdr:colOff>
      <xdr:row>0</xdr:row>
      <xdr:rowOff>600075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086350" y="600075"/>
          <a:ext cx="1885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523875</xdr:rowOff>
    </xdr:from>
    <xdr:to>
      <xdr:col>3</xdr:col>
      <xdr:colOff>114300</xdr:colOff>
      <xdr:row>0</xdr:row>
      <xdr:rowOff>523875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181100" y="523875"/>
          <a:ext cx="942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0</xdr:row>
      <xdr:rowOff>628650</xdr:rowOff>
    </xdr:from>
    <xdr:to>
      <xdr:col>9</xdr:col>
      <xdr:colOff>590550</xdr:colOff>
      <xdr:row>0</xdr:row>
      <xdr:rowOff>638175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5162550" y="628650"/>
          <a:ext cx="18954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0</xdr:row>
      <xdr:rowOff>542925</xdr:rowOff>
    </xdr:from>
    <xdr:to>
      <xdr:col>10</xdr:col>
      <xdr:colOff>0</xdr:colOff>
      <xdr:row>0</xdr:row>
      <xdr:rowOff>561976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V="1">
          <a:off x="4972050" y="542925"/>
          <a:ext cx="1914525" cy="190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152525" y="476250"/>
          <a:ext cx="981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1</xdr:row>
      <xdr:rowOff>0</xdr:rowOff>
    </xdr:from>
    <xdr:to>
      <xdr:col>3</xdr:col>
      <xdr:colOff>19050</xdr:colOff>
      <xdr:row>1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1076325" y="600075"/>
          <a:ext cx="962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19334</xdr:colOff>
      <xdr:row>1</xdr:row>
      <xdr:rowOff>1</xdr:rowOff>
    </xdr:from>
    <xdr:to>
      <xdr:col>10</xdr:col>
      <xdr:colOff>209550</xdr:colOff>
      <xdr:row>1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H="1">
          <a:off x="5172359" y="600076"/>
          <a:ext cx="1352266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1152525" y="476250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0</xdr:row>
      <xdr:rowOff>600075</xdr:rowOff>
    </xdr:from>
    <xdr:to>
      <xdr:col>9</xdr:col>
      <xdr:colOff>409575</xdr:colOff>
      <xdr:row>0</xdr:row>
      <xdr:rowOff>600075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>
          <a:off x="5114925" y="600075"/>
          <a:ext cx="1876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590550</xdr:rowOff>
    </xdr:from>
    <xdr:to>
      <xdr:col>9</xdr:col>
      <xdr:colOff>57150</xdr:colOff>
      <xdr:row>0</xdr:row>
      <xdr:rowOff>590550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0543BCA-8FB6-2F0B-93FD-C12904658349}"/>
            </a:ext>
          </a:extLst>
        </xdr:cNvPr>
        <xdr:cNvCxnSpPr/>
      </xdr:nvCxnSpPr>
      <xdr:spPr>
        <a:xfrm>
          <a:off x="4495800" y="59055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0</xdr:row>
      <xdr:rowOff>609600</xdr:rowOff>
    </xdr:from>
    <xdr:to>
      <xdr:col>2</xdr:col>
      <xdr:colOff>485775</xdr:colOff>
      <xdr:row>0</xdr:row>
      <xdr:rowOff>609600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>
          <a:off x="885825" y="609600"/>
          <a:ext cx="1066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1133475" y="476250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0</xdr:row>
      <xdr:rowOff>581025</xdr:rowOff>
    </xdr:from>
    <xdr:to>
      <xdr:col>9</xdr:col>
      <xdr:colOff>628650</xdr:colOff>
      <xdr:row>0</xdr:row>
      <xdr:rowOff>581025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4876800" y="581025"/>
          <a:ext cx="2162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9525</xdr:rowOff>
    </xdr:from>
    <xdr:to>
      <xdr:col>3</xdr:col>
      <xdr:colOff>400050</xdr:colOff>
      <xdr:row>1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838200" y="457200"/>
          <a:ext cx="1619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447675</xdr:colOff>
      <xdr:row>1</xdr:row>
      <xdr:rowOff>0</xdr:rowOff>
    </xdr:from>
    <xdr:to>
      <xdr:col>10</xdr:col>
      <xdr:colOff>0</xdr:colOff>
      <xdr:row>1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 flipV="1">
          <a:off x="4943475" y="447675"/>
          <a:ext cx="1885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152525" y="476250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1152525" y="47625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0</xdr:row>
      <xdr:rowOff>542925</xdr:rowOff>
    </xdr:from>
    <xdr:to>
      <xdr:col>9</xdr:col>
      <xdr:colOff>495300</xdr:colOff>
      <xdr:row>0</xdr:row>
      <xdr:rowOff>542925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>
          <a:off x="5238750" y="542925"/>
          <a:ext cx="1885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581026</xdr:rowOff>
    </xdr:from>
    <xdr:to>
      <xdr:col>9</xdr:col>
      <xdr:colOff>514350</xdr:colOff>
      <xdr:row>0</xdr:row>
      <xdr:rowOff>590153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 flipV="1">
          <a:off x="5029200" y="581026"/>
          <a:ext cx="2190750" cy="91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1152525" y="476250"/>
          <a:ext cx="1362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1152525" y="47625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0</xdr:row>
      <xdr:rowOff>571500</xdr:rowOff>
    </xdr:from>
    <xdr:to>
      <xdr:col>9</xdr:col>
      <xdr:colOff>523875</xdr:colOff>
      <xdr:row>0</xdr:row>
      <xdr:rowOff>571500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/>
      </xdr:nvCxnSpPr>
      <xdr:spPr>
        <a:xfrm>
          <a:off x="5133975" y="571500"/>
          <a:ext cx="2095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581025</xdr:rowOff>
    </xdr:from>
    <xdr:to>
      <xdr:col>9</xdr:col>
      <xdr:colOff>561975</xdr:colOff>
      <xdr:row>0</xdr:row>
      <xdr:rowOff>590550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/>
      </xdr:nvCxnSpPr>
      <xdr:spPr>
        <a:xfrm flipV="1">
          <a:off x="4829175" y="581025"/>
          <a:ext cx="21717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0</xdr:row>
      <xdr:rowOff>476250</xdr:rowOff>
    </xdr:from>
    <xdr:to>
      <xdr:col>3</xdr:col>
      <xdr:colOff>114300</xdr:colOff>
      <xdr:row>0</xdr:row>
      <xdr:rowOff>476250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CxnSpPr/>
      </xdr:nvCxnSpPr>
      <xdr:spPr>
        <a:xfrm>
          <a:off x="1152525" y="476250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M9" sqref="M9"/>
    </sheetView>
  </sheetViews>
  <sheetFormatPr defaultRowHeight="18.75" x14ac:dyDescent="0.3"/>
  <cols>
    <col min="1" max="1" width="4.85546875" style="36" customWidth="1"/>
    <col min="2" max="2" width="22.5703125" style="36" customWidth="1"/>
    <col min="3" max="8" width="10" style="36" customWidth="1"/>
    <col min="9" max="9" width="12.42578125" style="36" customWidth="1"/>
    <col min="10" max="10" width="11.140625" style="36" customWidth="1"/>
    <col min="11" max="11" width="19.42578125" style="36" customWidth="1"/>
    <col min="12" max="16384" width="9.140625" style="36"/>
  </cols>
  <sheetData>
    <row r="1" spans="1:14" ht="59.25" customHeight="1" x14ac:dyDescent="0.3">
      <c r="A1" s="56" t="s">
        <v>108</v>
      </c>
      <c r="B1" s="56"/>
      <c r="C1" s="56"/>
      <c r="D1" s="56"/>
      <c r="E1" s="56"/>
      <c r="F1" s="56" t="s">
        <v>0</v>
      </c>
      <c r="G1" s="56"/>
      <c r="H1" s="56"/>
      <c r="I1" s="56"/>
      <c r="J1" s="56"/>
      <c r="K1" s="56"/>
      <c r="L1" s="35"/>
    </row>
    <row r="2" spans="1:14" x14ac:dyDescent="0.3">
      <c r="A2" s="37"/>
      <c r="B2" s="37"/>
      <c r="C2" s="38"/>
      <c r="D2" s="37"/>
      <c r="E2" s="37"/>
      <c r="F2" s="37"/>
      <c r="G2" s="37"/>
      <c r="H2" s="37"/>
    </row>
    <row r="3" spans="1:14" ht="45.75" customHeight="1" x14ac:dyDescent="0.3">
      <c r="A3" s="57" t="s">
        <v>109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29"/>
      <c r="M3" s="29"/>
      <c r="N3" s="29"/>
    </row>
    <row r="4" spans="1:14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46.5" customHeight="1" x14ac:dyDescent="0.3">
      <c r="A5" s="62" t="s">
        <v>1</v>
      </c>
      <c r="B5" s="62" t="s">
        <v>2</v>
      </c>
      <c r="C5" s="66" t="s">
        <v>4</v>
      </c>
      <c r="D5" s="66"/>
      <c r="E5" s="66"/>
      <c r="F5" s="66"/>
      <c r="G5" s="59" t="s">
        <v>12</v>
      </c>
      <c r="H5" s="71" t="s">
        <v>80</v>
      </c>
      <c r="I5" s="71"/>
      <c r="J5" s="62" t="s">
        <v>8</v>
      </c>
      <c r="K5" s="65" t="s">
        <v>58</v>
      </c>
      <c r="L5" s="40"/>
    </row>
    <row r="6" spans="1:14" ht="64.5" customHeight="1" x14ac:dyDescent="0.3">
      <c r="A6" s="63"/>
      <c r="B6" s="63"/>
      <c r="C6" s="67" t="s">
        <v>5</v>
      </c>
      <c r="D6" s="68"/>
      <c r="E6" s="69" t="s">
        <v>6</v>
      </c>
      <c r="F6" s="70"/>
      <c r="G6" s="60"/>
      <c r="H6" s="71"/>
      <c r="I6" s="71"/>
      <c r="J6" s="63"/>
      <c r="K6" s="63"/>
      <c r="L6" s="40"/>
    </row>
    <row r="7" spans="1:14" ht="90" customHeight="1" x14ac:dyDescent="0.3">
      <c r="A7" s="64"/>
      <c r="B7" s="64"/>
      <c r="C7" s="50" t="s">
        <v>10</v>
      </c>
      <c r="D7" s="50" t="s">
        <v>11</v>
      </c>
      <c r="E7" s="50" t="s">
        <v>10</v>
      </c>
      <c r="F7" s="50" t="s">
        <v>11</v>
      </c>
      <c r="G7" s="61"/>
      <c r="H7" s="50" t="s">
        <v>14</v>
      </c>
      <c r="I7" s="50" t="s">
        <v>13</v>
      </c>
      <c r="J7" s="63"/>
      <c r="K7" s="64"/>
    </row>
    <row r="8" spans="1:14" ht="29.25" customHeight="1" x14ac:dyDescent="0.3">
      <c r="A8" s="41">
        <v>1</v>
      </c>
      <c r="B8" s="41" t="s">
        <v>3</v>
      </c>
      <c r="C8" s="41">
        <v>24</v>
      </c>
      <c r="D8" s="41"/>
      <c r="E8" s="41"/>
      <c r="F8" s="41"/>
      <c r="G8" s="41"/>
      <c r="H8" s="41"/>
      <c r="I8" s="41"/>
      <c r="J8" s="18"/>
      <c r="K8" s="42">
        <f>C8*22000</f>
        <v>528000</v>
      </c>
    </row>
    <row r="9" spans="1:14" ht="29.25" customHeight="1" x14ac:dyDescent="0.3">
      <c r="A9" s="41">
        <v>2</v>
      </c>
      <c r="B9" s="41" t="s">
        <v>15</v>
      </c>
      <c r="C9" s="41">
        <v>32</v>
      </c>
      <c r="D9" s="41"/>
      <c r="E9" s="41"/>
      <c r="F9" s="41"/>
      <c r="G9" s="41"/>
      <c r="H9" s="41"/>
      <c r="I9" s="41"/>
      <c r="J9" s="41"/>
      <c r="K9" s="42">
        <f>C9*22000</f>
        <v>704000</v>
      </c>
    </row>
    <row r="10" spans="1:14" ht="29.25" customHeight="1" x14ac:dyDescent="0.3">
      <c r="A10" s="41">
        <v>3</v>
      </c>
      <c r="B10" s="41" t="s">
        <v>52</v>
      </c>
      <c r="C10" s="41"/>
      <c r="D10" s="41"/>
      <c r="E10" s="41"/>
      <c r="F10" s="41"/>
      <c r="G10" s="41"/>
      <c r="H10" s="41"/>
      <c r="I10" s="41"/>
      <c r="J10" s="41">
        <v>8</v>
      </c>
      <c r="K10" s="42">
        <f>J10*400000</f>
        <v>3200000</v>
      </c>
    </row>
    <row r="11" spans="1:14" ht="29.25" customHeight="1" x14ac:dyDescent="0.3">
      <c r="A11" s="41">
        <v>4</v>
      </c>
      <c r="B11" s="41" t="s">
        <v>53</v>
      </c>
      <c r="C11" s="41"/>
      <c r="D11" s="41"/>
      <c r="E11" s="41"/>
      <c r="F11" s="41"/>
      <c r="G11" s="41"/>
      <c r="H11" s="41"/>
      <c r="I11" s="41"/>
      <c r="J11" s="41">
        <v>10</v>
      </c>
      <c r="K11" s="42">
        <f t="shared" ref="K11:K15" si="0">J11*400000</f>
        <v>4000000</v>
      </c>
    </row>
    <row r="12" spans="1:14" ht="29.25" customHeight="1" x14ac:dyDescent="0.3">
      <c r="A12" s="41">
        <v>5</v>
      </c>
      <c r="B12" s="41" t="s">
        <v>54</v>
      </c>
      <c r="C12" s="41"/>
      <c r="D12" s="41"/>
      <c r="E12" s="41"/>
      <c r="F12" s="41"/>
      <c r="G12" s="41"/>
      <c r="H12" s="41"/>
      <c r="I12" s="41"/>
      <c r="J12" s="41">
        <v>8</v>
      </c>
      <c r="K12" s="42">
        <f t="shared" si="0"/>
        <v>3200000</v>
      </c>
    </row>
    <row r="13" spans="1:14" ht="29.25" customHeight="1" x14ac:dyDescent="0.3">
      <c r="A13" s="41">
        <v>6</v>
      </c>
      <c r="B13" s="41" t="s">
        <v>55</v>
      </c>
      <c r="C13" s="41"/>
      <c r="D13" s="41"/>
      <c r="E13" s="41"/>
      <c r="F13" s="41"/>
      <c r="G13" s="41"/>
      <c r="H13" s="41"/>
      <c r="I13" s="41"/>
      <c r="J13" s="41">
        <v>5</v>
      </c>
      <c r="K13" s="42">
        <f t="shared" si="0"/>
        <v>2000000</v>
      </c>
    </row>
    <row r="14" spans="1:14" ht="29.25" customHeight="1" x14ac:dyDescent="0.3">
      <c r="A14" s="41">
        <v>7</v>
      </c>
      <c r="B14" s="41" t="s">
        <v>56</v>
      </c>
      <c r="C14" s="41"/>
      <c r="D14" s="41"/>
      <c r="E14" s="41"/>
      <c r="F14" s="41"/>
      <c r="G14" s="41"/>
      <c r="H14" s="41"/>
      <c r="I14" s="41"/>
      <c r="J14" s="41">
        <v>6</v>
      </c>
      <c r="K14" s="42">
        <f t="shared" si="0"/>
        <v>2400000</v>
      </c>
    </row>
    <row r="15" spans="1:14" ht="29.25" customHeight="1" x14ac:dyDescent="0.3">
      <c r="A15" s="41">
        <v>8</v>
      </c>
      <c r="B15" s="41" t="s">
        <v>57</v>
      </c>
      <c r="C15" s="41"/>
      <c r="D15" s="41"/>
      <c r="E15" s="41"/>
      <c r="F15" s="41"/>
      <c r="G15" s="41"/>
      <c r="H15" s="41"/>
      <c r="I15" s="41"/>
      <c r="J15" s="41">
        <v>4</v>
      </c>
      <c r="K15" s="42">
        <f t="shared" si="0"/>
        <v>1600000</v>
      </c>
    </row>
    <row r="16" spans="1:14" ht="29.25" customHeight="1" x14ac:dyDescent="0.3">
      <c r="A16" s="54" t="s">
        <v>16</v>
      </c>
      <c r="B16" s="55"/>
      <c r="C16" s="43">
        <f>SUM(C8:C15)</f>
        <v>56</v>
      </c>
      <c r="D16" s="43"/>
      <c r="E16" s="43"/>
      <c r="F16" s="43"/>
      <c r="G16" s="43"/>
      <c r="H16" s="43"/>
      <c r="I16" s="43"/>
      <c r="J16" s="43">
        <f>SUM(J8:J15)</f>
        <v>41</v>
      </c>
      <c r="K16" s="44">
        <f>SUM(K8:K15)</f>
        <v>17632000</v>
      </c>
    </row>
  </sheetData>
  <mergeCells count="13">
    <mergeCell ref="A16:B16"/>
    <mergeCell ref="A1:E1"/>
    <mergeCell ref="F1:K1"/>
    <mergeCell ref="A3:K3"/>
    <mergeCell ref="G5:G7"/>
    <mergeCell ref="A5:A7"/>
    <mergeCell ref="B5:B7"/>
    <mergeCell ref="J5:J7"/>
    <mergeCell ref="K5:K7"/>
    <mergeCell ref="C5:F5"/>
    <mergeCell ref="C6:D6"/>
    <mergeCell ref="E6:F6"/>
    <mergeCell ref="H5:I6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topLeftCell="A4" workbookViewId="0">
      <selection sqref="A1:E1"/>
    </sheetView>
  </sheetViews>
  <sheetFormatPr defaultRowHeight="15" x14ac:dyDescent="0.25"/>
  <cols>
    <col min="1" max="1" width="4.85546875" customWidth="1"/>
    <col min="2" max="2" width="23.140625" customWidth="1"/>
    <col min="3" max="10" width="9.85546875" customWidth="1"/>
    <col min="11" max="11" width="18.85546875" customWidth="1"/>
  </cols>
  <sheetData>
    <row r="1" spans="1:14" ht="66" customHeight="1" x14ac:dyDescent="0.25">
      <c r="A1" s="56" t="s">
        <v>108</v>
      </c>
      <c r="B1" s="56"/>
      <c r="C1" s="56"/>
      <c r="D1" s="56"/>
      <c r="E1" s="56"/>
      <c r="F1" s="72" t="s">
        <v>0</v>
      </c>
      <c r="G1" s="72"/>
      <c r="H1" s="72"/>
      <c r="I1" s="72"/>
      <c r="J1" s="72"/>
      <c r="K1" s="72"/>
      <c r="L1" s="3"/>
      <c r="M1" s="3"/>
      <c r="N1" s="3"/>
    </row>
    <row r="2" spans="1:14" ht="16.5" x14ac:dyDescent="0.25">
      <c r="A2" s="1"/>
      <c r="B2" s="1"/>
      <c r="C2" s="2"/>
      <c r="D2" s="1"/>
      <c r="E2" s="1"/>
      <c r="F2" s="1"/>
      <c r="G2" s="1"/>
      <c r="H2" s="1"/>
    </row>
    <row r="3" spans="1:14" ht="40.5" customHeight="1" x14ac:dyDescent="0.25">
      <c r="A3" s="57" t="s">
        <v>110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4"/>
      <c r="M3" s="4"/>
      <c r="N3" s="4"/>
    </row>
    <row r="4" spans="1:14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46.5" customHeight="1" x14ac:dyDescent="0.25">
      <c r="A5" s="62" t="s">
        <v>1</v>
      </c>
      <c r="B5" s="62" t="s">
        <v>2</v>
      </c>
      <c r="C5" s="71" t="s">
        <v>111</v>
      </c>
      <c r="D5" s="66"/>
      <c r="E5" s="66"/>
      <c r="F5" s="66"/>
      <c r="G5" s="59" t="s">
        <v>12</v>
      </c>
      <c r="H5" s="71" t="s">
        <v>7</v>
      </c>
      <c r="I5" s="71"/>
      <c r="J5" s="65" t="s">
        <v>19</v>
      </c>
      <c r="K5" s="65" t="s">
        <v>22</v>
      </c>
      <c r="L5" s="7"/>
    </row>
    <row r="6" spans="1:14" ht="64.5" customHeight="1" x14ac:dyDescent="0.25">
      <c r="A6" s="63"/>
      <c r="B6" s="63"/>
      <c r="C6" s="67" t="s">
        <v>5</v>
      </c>
      <c r="D6" s="68"/>
      <c r="E6" s="69" t="s">
        <v>6</v>
      </c>
      <c r="F6" s="70"/>
      <c r="G6" s="60"/>
      <c r="H6" s="71"/>
      <c r="I6" s="71"/>
      <c r="J6" s="63"/>
      <c r="K6" s="63"/>
      <c r="L6" s="7"/>
    </row>
    <row r="7" spans="1:14" ht="90" customHeight="1" x14ac:dyDescent="0.25">
      <c r="A7" s="64"/>
      <c r="B7" s="64"/>
      <c r="C7" s="50" t="s">
        <v>10</v>
      </c>
      <c r="D7" s="50" t="s">
        <v>11</v>
      </c>
      <c r="E7" s="50" t="s">
        <v>10</v>
      </c>
      <c r="F7" s="50" t="s">
        <v>11</v>
      </c>
      <c r="G7" s="61"/>
      <c r="H7" s="50" t="s">
        <v>14</v>
      </c>
      <c r="I7" s="50" t="s">
        <v>13</v>
      </c>
      <c r="J7" s="63"/>
      <c r="K7" s="64"/>
    </row>
    <row r="8" spans="1:14" ht="21.75" customHeight="1" x14ac:dyDescent="0.3">
      <c r="A8" s="41">
        <v>1</v>
      </c>
      <c r="B8" s="41" t="s">
        <v>17</v>
      </c>
      <c r="C8" s="41"/>
      <c r="D8" s="41">
        <v>3</v>
      </c>
      <c r="E8" s="41"/>
      <c r="F8" s="41"/>
      <c r="G8" s="41"/>
      <c r="H8" s="41"/>
      <c r="I8" s="41"/>
      <c r="J8" s="18"/>
      <c r="K8" s="45">
        <f>D8*38000</f>
        <v>114000</v>
      </c>
    </row>
    <row r="9" spans="1:14" ht="21.75" customHeight="1" x14ac:dyDescent="0.3">
      <c r="A9" s="41">
        <v>2</v>
      </c>
      <c r="B9" s="41" t="s">
        <v>18</v>
      </c>
      <c r="C9" s="41"/>
      <c r="D9" s="41"/>
      <c r="E9" s="41"/>
      <c r="F9" s="41"/>
      <c r="G9" s="41"/>
      <c r="H9" s="41"/>
      <c r="I9" s="41"/>
      <c r="J9" s="41">
        <v>3</v>
      </c>
      <c r="K9" s="45">
        <f>J9*400000</f>
        <v>1200000</v>
      </c>
    </row>
    <row r="10" spans="1:14" ht="21.75" customHeight="1" x14ac:dyDescent="0.3">
      <c r="A10" s="41">
        <v>3</v>
      </c>
      <c r="B10" s="41" t="s">
        <v>20</v>
      </c>
      <c r="C10" s="41"/>
      <c r="D10" s="41">
        <v>11</v>
      </c>
      <c r="E10" s="41"/>
      <c r="F10" s="41"/>
      <c r="G10" s="41"/>
      <c r="H10" s="41"/>
      <c r="I10" s="41"/>
      <c r="J10" s="41"/>
      <c r="K10" s="46">
        <f>D10*38000</f>
        <v>418000</v>
      </c>
    </row>
    <row r="11" spans="1:14" ht="21.75" customHeight="1" x14ac:dyDescent="0.3">
      <c r="A11" s="41">
        <v>4</v>
      </c>
      <c r="B11" s="41" t="s">
        <v>21</v>
      </c>
      <c r="C11" s="41"/>
      <c r="D11" s="41">
        <v>10</v>
      </c>
      <c r="E11" s="41"/>
      <c r="F11" s="41"/>
      <c r="G11" s="41"/>
      <c r="H11" s="41"/>
      <c r="I11" s="41"/>
      <c r="J11" s="41"/>
      <c r="K11" s="46">
        <f>D11*38000</f>
        <v>380000</v>
      </c>
    </row>
    <row r="12" spans="1:14" ht="19.5" customHeight="1" x14ac:dyDescent="0.3">
      <c r="A12" s="54" t="s">
        <v>16</v>
      </c>
      <c r="B12" s="55"/>
      <c r="C12" s="43"/>
      <c r="D12" s="43">
        <f>SUM(D8:D11)</f>
        <v>24</v>
      </c>
      <c r="E12" s="43"/>
      <c r="F12" s="43"/>
      <c r="G12" s="43"/>
      <c r="H12" s="43"/>
      <c r="I12" s="43"/>
      <c r="J12" s="43">
        <f t="shared" ref="J12" si="0">SUM(J8:J11)</f>
        <v>3</v>
      </c>
      <c r="K12" s="47">
        <f>SUM(K8:K11)</f>
        <v>2112000</v>
      </c>
    </row>
    <row r="13" spans="1:14" ht="18.75" x14ac:dyDescent="0.3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</row>
  </sheetData>
  <mergeCells count="13">
    <mergeCell ref="C6:D6"/>
    <mergeCell ref="E6:F6"/>
    <mergeCell ref="A12:B12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topLeftCell="A10" workbookViewId="0">
      <selection activeCell="A3" sqref="A3:K3"/>
    </sheetView>
  </sheetViews>
  <sheetFormatPr defaultRowHeight="15" x14ac:dyDescent="0.25"/>
  <cols>
    <col min="1" max="1" width="4.42578125" customWidth="1"/>
    <col min="2" max="2" width="20.7109375" customWidth="1"/>
    <col min="3" max="10" width="10.28515625" customWidth="1"/>
    <col min="11" max="11" width="22.7109375" customWidth="1"/>
  </cols>
  <sheetData>
    <row r="1" spans="1:11" ht="54" customHeight="1" x14ac:dyDescent="0.25">
      <c r="A1" s="56" t="s">
        <v>108</v>
      </c>
      <c r="B1" s="56"/>
      <c r="C1" s="56"/>
      <c r="D1" s="56"/>
      <c r="E1" s="56"/>
      <c r="F1" s="72" t="s">
        <v>0</v>
      </c>
      <c r="G1" s="72"/>
      <c r="H1" s="72"/>
      <c r="I1" s="72"/>
      <c r="J1" s="72"/>
      <c r="K1" s="72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45.75" customHeight="1" x14ac:dyDescent="0.25">
      <c r="A3" s="57" t="s">
        <v>112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7" customHeight="1" x14ac:dyDescent="0.25">
      <c r="A5" s="62" t="s">
        <v>1</v>
      </c>
      <c r="B5" s="62" t="s">
        <v>2</v>
      </c>
      <c r="C5" s="66" t="s">
        <v>4</v>
      </c>
      <c r="D5" s="66"/>
      <c r="E5" s="66"/>
      <c r="F5" s="66"/>
      <c r="G5" s="59" t="s">
        <v>12</v>
      </c>
      <c r="H5" s="71" t="s">
        <v>7</v>
      </c>
      <c r="I5" s="71"/>
      <c r="J5" s="65" t="s">
        <v>19</v>
      </c>
      <c r="K5" s="65" t="s">
        <v>22</v>
      </c>
    </row>
    <row r="6" spans="1:11" ht="70.5" customHeight="1" x14ac:dyDescent="0.25">
      <c r="A6" s="63"/>
      <c r="B6" s="63"/>
      <c r="C6" s="67" t="s">
        <v>5</v>
      </c>
      <c r="D6" s="68"/>
      <c r="E6" s="69" t="s">
        <v>6</v>
      </c>
      <c r="F6" s="70"/>
      <c r="G6" s="60"/>
      <c r="H6" s="71"/>
      <c r="I6" s="71"/>
      <c r="J6" s="63"/>
      <c r="K6" s="63"/>
    </row>
    <row r="7" spans="1:11" ht="102.75" customHeight="1" x14ac:dyDescent="0.25">
      <c r="A7" s="64"/>
      <c r="B7" s="64"/>
      <c r="C7" s="50" t="s">
        <v>10</v>
      </c>
      <c r="D7" s="50" t="s">
        <v>11</v>
      </c>
      <c r="E7" s="50" t="s">
        <v>10</v>
      </c>
      <c r="F7" s="50" t="s">
        <v>11</v>
      </c>
      <c r="G7" s="61"/>
      <c r="H7" s="50" t="s">
        <v>14</v>
      </c>
      <c r="I7" s="50" t="s">
        <v>13</v>
      </c>
      <c r="J7" s="63"/>
      <c r="K7" s="64"/>
    </row>
    <row r="8" spans="1:11" ht="19.5" customHeight="1" x14ac:dyDescent="0.3">
      <c r="A8" s="41">
        <v>1</v>
      </c>
      <c r="B8" s="41" t="s">
        <v>23</v>
      </c>
      <c r="C8" s="41">
        <v>705</v>
      </c>
      <c r="D8" s="41"/>
      <c r="E8" s="51"/>
      <c r="F8" s="51"/>
      <c r="G8" s="51"/>
      <c r="H8" s="51"/>
      <c r="I8" s="51"/>
      <c r="J8" s="52">
        <v>4</v>
      </c>
      <c r="K8" s="45">
        <f>C8*22000+J8*400000</f>
        <v>17110000</v>
      </c>
    </row>
    <row r="9" spans="1:11" ht="19.5" customHeight="1" x14ac:dyDescent="0.3">
      <c r="A9" s="41">
        <v>2</v>
      </c>
      <c r="B9" s="41" t="s">
        <v>24</v>
      </c>
      <c r="C9" s="41">
        <v>20</v>
      </c>
      <c r="D9" s="41"/>
      <c r="E9" s="51">
        <v>7</v>
      </c>
      <c r="F9" s="51"/>
      <c r="G9" s="51"/>
      <c r="H9" s="51"/>
      <c r="I9" s="51"/>
      <c r="J9" s="51">
        <v>23</v>
      </c>
      <c r="K9" s="45">
        <f>C9*22000+E9*550000+J9*400000</f>
        <v>13490000</v>
      </c>
    </row>
    <row r="10" spans="1:11" ht="19.5" customHeight="1" x14ac:dyDescent="0.3">
      <c r="A10" s="41">
        <v>3</v>
      </c>
      <c r="B10" s="41" t="s">
        <v>25</v>
      </c>
      <c r="C10" s="51">
        <v>20</v>
      </c>
      <c r="D10" s="51"/>
      <c r="E10" s="51"/>
      <c r="F10" s="51"/>
      <c r="G10" s="51"/>
      <c r="H10" s="51"/>
      <c r="I10" s="51"/>
      <c r="J10" s="51"/>
      <c r="K10" s="45">
        <f>C10*22000</f>
        <v>440000</v>
      </c>
    </row>
    <row r="11" spans="1:11" ht="19.5" customHeight="1" x14ac:dyDescent="0.3">
      <c r="A11" s="41">
        <v>4</v>
      </c>
      <c r="B11" s="41" t="s">
        <v>59</v>
      </c>
      <c r="C11" s="51"/>
      <c r="D11" s="51">
        <v>30</v>
      </c>
      <c r="E11" s="51"/>
      <c r="F11" s="51"/>
      <c r="G11" s="51"/>
      <c r="H11" s="51"/>
      <c r="I11" s="51"/>
      <c r="J11" s="51"/>
      <c r="K11" s="45">
        <f>D11*38000</f>
        <v>1140000</v>
      </c>
    </row>
    <row r="12" spans="1:11" ht="19.5" customHeight="1" x14ac:dyDescent="0.3">
      <c r="A12" s="41">
        <v>5</v>
      </c>
      <c r="B12" s="41" t="s">
        <v>26</v>
      </c>
      <c r="C12" s="51">
        <v>10</v>
      </c>
      <c r="D12" s="51"/>
      <c r="E12" s="51"/>
      <c r="F12" s="51"/>
      <c r="G12" s="51"/>
      <c r="H12" s="51"/>
      <c r="I12" s="51"/>
      <c r="J12" s="51"/>
      <c r="K12" s="42">
        <f>C12*22000</f>
        <v>220000</v>
      </c>
    </row>
    <row r="13" spans="1:11" ht="19.5" customHeight="1" x14ac:dyDescent="0.3">
      <c r="A13" s="41">
        <v>6</v>
      </c>
      <c r="B13" s="41" t="s">
        <v>27</v>
      </c>
      <c r="C13" s="41">
        <v>20</v>
      </c>
      <c r="D13" s="41">
        <v>16</v>
      </c>
      <c r="E13" s="41"/>
      <c r="F13" s="41"/>
      <c r="G13" s="41"/>
      <c r="H13" s="41"/>
      <c r="I13" s="41"/>
      <c r="J13" s="41"/>
      <c r="K13" s="42">
        <f>C13*22000+D13*38000</f>
        <v>1048000</v>
      </c>
    </row>
    <row r="14" spans="1:11" ht="19.5" customHeight="1" x14ac:dyDescent="0.3">
      <c r="A14" s="41">
        <v>7</v>
      </c>
      <c r="B14" s="41" t="s">
        <v>28</v>
      </c>
      <c r="C14" s="41"/>
      <c r="D14" s="41">
        <v>7</v>
      </c>
      <c r="E14" s="41"/>
      <c r="F14" s="41"/>
      <c r="G14" s="41"/>
      <c r="H14" s="41"/>
      <c r="I14" s="41"/>
      <c r="J14" s="41"/>
      <c r="K14" s="42">
        <f>D14*38000</f>
        <v>266000</v>
      </c>
    </row>
    <row r="15" spans="1:11" ht="19.5" customHeight="1" x14ac:dyDescent="0.3">
      <c r="A15" s="41">
        <v>8</v>
      </c>
      <c r="B15" s="41" t="s">
        <v>29</v>
      </c>
      <c r="C15" s="41"/>
      <c r="D15" s="41">
        <v>5</v>
      </c>
      <c r="E15" s="41"/>
      <c r="F15" s="41"/>
      <c r="G15" s="41"/>
      <c r="H15" s="41"/>
      <c r="I15" s="41"/>
      <c r="J15" s="41"/>
      <c r="K15" s="42">
        <f t="shared" ref="K15:K16" si="0">D15*38000</f>
        <v>190000</v>
      </c>
    </row>
    <row r="16" spans="1:11" ht="19.5" customHeight="1" x14ac:dyDescent="0.3">
      <c r="A16" s="41">
        <v>9</v>
      </c>
      <c r="B16" s="41" t="s">
        <v>30</v>
      </c>
      <c r="C16" s="41"/>
      <c r="D16" s="41">
        <v>5</v>
      </c>
      <c r="E16" s="41"/>
      <c r="F16" s="41"/>
      <c r="G16" s="41"/>
      <c r="H16" s="41"/>
      <c r="I16" s="41"/>
      <c r="J16" s="41"/>
      <c r="K16" s="42">
        <f t="shared" si="0"/>
        <v>190000</v>
      </c>
    </row>
    <row r="17" spans="1:11" ht="19.5" customHeight="1" x14ac:dyDescent="0.3">
      <c r="A17" s="41">
        <v>10</v>
      </c>
      <c r="B17" s="41" t="s">
        <v>31</v>
      </c>
      <c r="C17" s="41">
        <v>10</v>
      </c>
      <c r="D17" s="41"/>
      <c r="E17" s="41"/>
      <c r="F17" s="41"/>
      <c r="G17" s="41"/>
      <c r="H17" s="41"/>
      <c r="I17" s="41"/>
      <c r="J17" s="41"/>
      <c r="K17" s="42">
        <f>C17*22000</f>
        <v>220000</v>
      </c>
    </row>
    <row r="18" spans="1:11" ht="19.5" customHeight="1" x14ac:dyDescent="0.3">
      <c r="A18" s="41">
        <v>11</v>
      </c>
      <c r="B18" s="41" t="s">
        <v>32</v>
      </c>
      <c r="C18" s="41">
        <v>10</v>
      </c>
      <c r="D18" s="41"/>
      <c r="E18" s="41"/>
      <c r="F18" s="41"/>
      <c r="G18" s="41"/>
      <c r="H18" s="41"/>
      <c r="I18" s="41"/>
      <c r="J18" s="41">
        <v>15</v>
      </c>
      <c r="K18" s="42">
        <f>C18*22000+J18*400000</f>
        <v>6220000</v>
      </c>
    </row>
    <row r="19" spans="1:11" ht="19.5" customHeight="1" x14ac:dyDescent="0.3">
      <c r="A19" s="41">
        <v>12</v>
      </c>
      <c r="B19" s="41" t="s">
        <v>33</v>
      </c>
      <c r="C19" s="41">
        <v>20</v>
      </c>
      <c r="D19" s="41"/>
      <c r="E19" s="41"/>
      <c r="F19" s="41"/>
      <c r="G19" s="41"/>
      <c r="H19" s="41"/>
      <c r="I19" s="41"/>
      <c r="J19" s="41"/>
      <c r="K19" s="42">
        <f>C19*22000</f>
        <v>440000</v>
      </c>
    </row>
    <row r="20" spans="1:11" ht="19.5" customHeight="1" x14ac:dyDescent="0.3">
      <c r="A20" s="41">
        <v>13</v>
      </c>
      <c r="B20" s="41" t="s">
        <v>34</v>
      </c>
      <c r="C20" s="41">
        <v>5</v>
      </c>
      <c r="D20" s="41"/>
      <c r="E20" s="41"/>
      <c r="F20" s="41"/>
      <c r="G20" s="41"/>
      <c r="H20" s="41"/>
      <c r="I20" s="41"/>
      <c r="J20" s="41"/>
      <c r="K20" s="42">
        <f t="shared" ref="K20:K26" si="1">C20*22000</f>
        <v>110000</v>
      </c>
    </row>
    <row r="21" spans="1:11" ht="19.5" customHeight="1" x14ac:dyDescent="0.3">
      <c r="A21" s="41">
        <v>14</v>
      </c>
      <c r="B21" s="41" t="s">
        <v>35</v>
      </c>
      <c r="C21" s="41">
        <v>2</v>
      </c>
      <c r="D21" s="41"/>
      <c r="E21" s="41"/>
      <c r="F21" s="41"/>
      <c r="G21" s="41"/>
      <c r="H21" s="41"/>
      <c r="I21" s="41"/>
      <c r="J21" s="41"/>
      <c r="K21" s="42">
        <f t="shared" si="1"/>
        <v>44000</v>
      </c>
    </row>
    <row r="22" spans="1:11" ht="19.5" customHeight="1" x14ac:dyDescent="0.3">
      <c r="A22" s="41">
        <v>15</v>
      </c>
      <c r="B22" s="41" t="s">
        <v>36</v>
      </c>
      <c r="C22" s="41">
        <v>15</v>
      </c>
      <c r="D22" s="41"/>
      <c r="E22" s="41"/>
      <c r="F22" s="41"/>
      <c r="G22" s="41"/>
      <c r="H22" s="41"/>
      <c r="I22" s="41"/>
      <c r="J22" s="41"/>
      <c r="K22" s="42">
        <f t="shared" si="1"/>
        <v>330000</v>
      </c>
    </row>
    <row r="23" spans="1:11" ht="19.5" customHeight="1" x14ac:dyDescent="0.3">
      <c r="A23" s="41">
        <v>16</v>
      </c>
      <c r="B23" s="41" t="s">
        <v>37</v>
      </c>
      <c r="C23" s="41">
        <v>8</v>
      </c>
      <c r="D23" s="41"/>
      <c r="E23" s="41"/>
      <c r="F23" s="41"/>
      <c r="G23" s="41"/>
      <c r="H23" s="41"/>
      <c r="I23" s="41"/>
      <c r="J23" s="41"/>
      <c r="K23" s="42">
        <f t="shared" si="1"/>
        <v>176000</v>
      </c>
    </row>
    <row r="24" spans="1:11" ht="19.5" customHeight="1" x14ac:dyDescent="0.3">
      <c r="A24" s="41">
        <v>17</v>
      </c>
      <c r="B24" s="41" t="s">
        <v>38</v>
      </c>
      <c r="C24" s="41">
        <v>20</v>
      </c>
      <c r="D24" s="41"/>
      <c r="E24" s="41"/>
      <c r="F24" s="41"/>
      <c r="G24" s="41"/>
      <c r="H24" s="41"/>
      <c r="I24" s="41"/>
      <c r="J24" s="41"/>
      <c r="K24" s="42">
        <f t="shared" si="1"/>
        <v>440000</v>
      </c>
    </row>
    <row r="25" spans="1:11" ht="19.5" customHeight="1" x14ac:dyDescent="0.3">
      <c r="A25" s="41">
        <v>18</v>
      </c>
      <c r="B25" s="41" t="s">
        <v>39</v>
      </c>
      <c r="C25" s="41">
        <v>10</v>
      </c>
      <c r="D25" s="41"/>
      <c r="E25" s="41"/>
      <c r="F25" s="41"/>
      <c r="G25" s="41"/>
      <c r="H25" s="41"/>
      <c r="I25" s="41"/>
      <c r="J25" s="41"/>
      <c r="K25" s="42">
        <f t="shared" si="1"/>
        <v>220000</v>
      </c>
    </row>
    <row r="26" spans="1:11" ht="19.5" customHeight="1" x14ac:dyDescent="0.3">
      <c r="A26" s="41">
        <v>19</v>
      </c>
      <c r="B26" s="41" t="s">
        <v>40</v>
      </c>
      <c r="C26" s="41">
        <v>8</v>
      </c>
      <c r="D26" s="41"/>
      <c r="E26" s="41"/>
      <c r="F26" s="41"/>
      <c r="G26" s="41"/>
      <c r="H26" s="41"/>
      <c r="I26" s="41"/>
      <c r="J26" s="41"/>
      <c r="K26" s="42">
        <f t="shared" si="1"/>
        <v>176000</v>
      </c>
    </row>
    <row r="27" spans="1:11" ht="19.5" customHeight="1" x14ac:dyDescent="0.3">
      <c r="A27" s="41">
        <v>20</v>
      </c>
      <c r="B27" s="41" t="s">
        <v>51</v>
      </c>
      <c r="C27" s="41">
        <v>400</v>
      </c>
      <c r="D27" s="41"/>
      <c r="E27" s="41"/>
      <c r="F27" s="41"/>
      <c r="G27" s="41"/>
      <c r="H27" s="41"/>
      <c r="I27" s="41"/>
      <c r="J27" s="41">
        <v>8</v>
      </c>
      <c r="K27" s="42">
        <f>C27*22000+J27*400000</f>
        <v>12000000</v>
      </c>
    </row>
    <row r="28" spans="1:11" ht="19.5" customHeight="1" x14ac:dyDescent="0.3">
      <c r="A28" s="41">
        <v>21</v>
      </c>
      <c r="B28" s="41" t="s">
        <v>41</v>
      </c>
      <c r="C28" s="41"/>
      <c r="D28" s="41"/>
      <c r="E28" s="41"/>
      <c r="F28" s="41"/>
      <c r="G28" s="41"/>
      <c r="H28" s="41"/>
      <c r="I28" s="41"/>
      <c r="J28" s="41">
        <v>8</v>
      </c>
      <c r="K28" s="42">
        <f>J28*400000</f>
        <v>3200000</v>
      </c>
    </row>
    <row r="29" spans="1:11" ht="19.5" customHeight="1" x14ac:dyDescent="0.3">
      <c r="A29" s="41">
        <v>22</v>
      </c>
      <c r="B29" s="41" t="s">
        <v>42</v>
      </c>
      <c r="C29" s="41"/>
      <c r="D29" s="41">
        <v>25</v>
      </c>
      <c r="E29" s="41"/>
      <c r="F29" s="41"/>
      <c r="G29" s="41"/>
      <c r="H29" s="41"/>
      <c r="I29" s="41"/>
      <c r="J29" s="41"/>
      <c r="K29" s="42">
        <f>D29*38000</f>
        <v>950000</v>
      </c>
    </row>
    <row r="30" spans="1:11" ht="19.5" customHeight="1" x14ac:dyDescent="0.3">
      <c r="A30" s="41">
        <v>23</v>
      </c>
      <c r="B30" s="41" t="s">
        <v>43</v>
      </c>
      <c r="C30" s="41"/>
      <c r="D30" s="41">
        <v>20</v>
      </c>
      <c r="E30" s="41"/>
      <c r="F30" s="41"/>
      <c r="G30" s="41"/>
      <c r="H30" s="41"/>
      <c r="I30" s="41"/>
      <c r="J30" s="41"/>
      <c r="K30" s="42">
        <f>D30*38000</f>
        <v>760000</v>
      </c>
    </row>
    <row r="31" spans="1:11" ht="19.5" customHeight="1" x14ac:dyDescent="0.3">
      <c r="A31" s="41">
        <v>24</v>
      </c>
      <c r="B31" s="41" t="s">
        <v>44</v>
      </c>
      <c r="C31" s="41"/>
      <c r="D31" s="41"/>
      <c r="E31" s="41"/>
      <c r="F31" s="41"/>
      <c r="G31" s="41"/>
      <c r="H31" s="41"/>
      <c r="I31" s="41"/>
      <c r="J31" s="41">
        <v>6</v>
      </c>
      <c r="K31" s="42">
        <f>J31*400000</f>
        <v>2400000</v>
      </c>
    </row>
    <row r="32" spans="1:11" ht="19.5" customHeight="1" x14ac:dyDescent="0.3">
      <c r="A32" s="73" t="s">
        <v>16</v>
      </c>
      <c r="B32" s="73"/>
      <c r="C32" s="43">
        <f>SUM(C8:C31)</f>
        <v>1283</v>
      </c>
      <c r="D32" s="43">
        <f>SUM(D8:D31)</f>
        <v>108</v>
      </c>
      <c r="E32" s="43">
        <f>SUM(E8:E31)</f>
        <v>7</v>
      </c>
      <c r="F32" s="43"/>
      <c r="G32" s="43"/>
      <c r="H32" s="43"/>
      <c r="I32" s="43"/>
      <c r="J32" s="43">
        <f>SUM(J8:J31)</f>
        <v>64</v>
      </c>
      <c r="K32" s="53">
        <f>SUM(K8:K31)</f>
        <v>61780000</v>
      </c>
    </row>
    <row r="35" spans="4:4" x14ac:dyDescent="0.25">
      <c r="D35" s="12"/>
    </row>
  </sheetData>
  <mergeCells count="13">
    <mergeCell ref="A32:B32"/>
    <mergeCell ref="C5:F5"/>
    <mergeCell ref="G5:G7"/>
    <mergeCell ref="H5:I6"/>
    <mergeCell ref="J5:J7"/>
    <mergeCell ref="K5:K7"/>
    <mergeCell ref="C6:D6"/>
    <mergeCell ref="E6:F6"/>
    <mergeCell ref="A1:E1"/>
    <mergeCell ref="F1:K1"/>
    <mergeCell ref="A3:K3"/>
    <mergeCell ref="A5:A7"/>
    <mergeCell ref="B5:B7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topLeftCell="A4" workbookViewId="0">
      <selection activeCell="E33" sqref="E33"/>
    </sheetView>
  </sheetViews>
  <sheetFormatPr defaultRowHeight="15" x14ac:dyDescent="0.25"/>
  <cols>
    <col min="1" max="1" width="4.42578125" customWidth="1"/>
    <col min="2" max="2" width="16.5703125" customWidth="1"/>
    <col min="3" max="3" width="9.28515625" customWidth="1"/>
    <col min="4" max="4" width="9.85546875" customWidth="1"/>
    <col min="5" max="9" width="9.28515625" customWidth="1"/>
    <col min="10" max="10" width="8.140625" customWidth="1"/>
    <col min="11" max="11" width="34.42578125" customWidth="1"/>
  </cols>
  <sheetData>
    <row r="1" spans="1:11" ht="47.25" customHeight="1" x14ac:dyDescent="0.25">
      <c r="A1" s="57" t="s">
        <v>45</v>
      </c>
      <c r="B1" s="57"/>
      <c r="C1" s="57"/>
      <c r="D1" s="57"/>
      <c r="E1" s="57"/>
      <c r="F1" s="57" t="s">
        <v>0</v>
      </c>
      <c r="G1" s="57"/>
      <c r="H1" s="57"/>
      <c r="I1" s="57"/>
      <c r="J1" s="57"/>
      <c r="K1" s="57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33" customHeight="1" x14ac:dyDescent="0.25">
      <c r="A3" s="57" t="s">
        <v>106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.75" customHeight="1" x14ac:dyDescent="0.25">
      <c r="A5" s="76" t="s">
        <v>1</v>
      </c>
      <c r="B5" s="76" t="s">
        <v>2</v>
      </c>
      <c r="C5" s="79" t="s">
        <v>4</v>
      </c>
      <c r="D5" s="79"/>
      <c r="E5" s="79"/>
      <c r="F5" s="79"/>
      <c r="G5" s="80" t="s">
        <v>12</v>
      </c>
      <c r="H5" s="83" t="s">
        <v>7</v>
      </c>
      <c r="I5" s="83"/>
      <c r="J5" s="84" t="s">
        <v>19</v>
      </c>
      <c r="K5" s="62" t="s">
        <v>9</v>
      </c>
    </row>
    <row r="6" spans="1:11" ht="15.75" x14ac:dyDescent="0.25">
      <c r="A6" s="77"/>
      <c r="B6" s="77"/>
      <c r="C6" s="85" t="s">
        <v>5</v>
      </c>
      <c r="D6" s="86"/>
      <c r="E6" s="87" t="s">
        <v>6</v>
      </c>
      <c r="F6" s="88"/>
      <c r="G6" s="81"/>
      <c r="H6" s="83"/>
      <c r="I6" s="83"/>
      <c r="J6" s="77"/>
      <c r="K6" s="63"/>
    </row>
    <row r="7" spans="1:11" ht="102.75" customHeight="1" x14ac:dyDescent="0.25">
      <c r="A7" s="78"/>
      <c r="B7" s="78"/>
      <c r="C7" s="8" t="s">
        <v>10</v>
      </c>
      <c r="D7" s="8" t="s">
        <v>11</v>
      </c>
      <c r="E7" s="8" t="s">
        <v>10</v>
      </c>
      <c r="F7" s="8" t="s">
        <v>11</v>
      </c>
      <c r="G7" s="82"/>
      <c r="H7" s="8" t="s">
        <v>14</v>
      </c>
      <c r="I7" s="8" t="s">
        <v>13</v>
      </c>
      <c r="J7" s="77"/>
      <c r="K7" s="64"/>
    </row>
    <row r="8" spans="1:11" ht="19.5" customHeight="1" x14ac:dyDescent="0.25">
      <c r="A8" s="9">
        <v>1</v>
      </c>
      <c r="B8" s="9" t="s">
        <v>23</v>
      </c>
      <c r="C8" s="9">
        <v>705</v>
      </c>
      <c r="D8" s="9"/>
      <c r="E8" s="6"/>
      <c r="F8" s="6"/>
      <c r="G8" s="6"/>
      <c r="H8" s="6"/>
      <c r="I8" s="6"/>
      <c r="J8" s="11">
        <v>4</v>
      </c>
      <c r="K8" s="6"/>
    </row>
    <row r="9" spans="1:11" ht="19.5" customHeight="1" x14ac:dyDescent="0.25">
      <c r="A9" s="9">
        <v>2</v>
      </c>
      <c r="B9" s="9" t="s">
        <v>24</v>
      </c>
      <c r="C9" s="9">
        <v>20</v>
      </c>
      <c r="D9" s="9"/>
      <c r="E9" s="6">
        <v>7</v>
      </c>
      <c r="F9" s="6"/>
      <c r="G9" s="6"/>
      <c r="H9" s="6"/>
      <c r="I9" s="6"/>
      <c r="J9" s="6">
        <v>23</v>
      </c>
      <c r="K9" s="6"/>
    </row>
    <row r="10" spans="1:11" ht="19.5" customHeight="1" x14ac:dyDescent="0.25">
      <c r="A10" s="9">
        <v>3</v>
      </c>
      <c r="B10" s="9" t="s">
        <v>25</v>
      </c>
      <c r="C10" s="6">
        <v>20</v>
      </c>
      <c r="D10" s="6"/>
      <c r="E10" s="6"/>
      <c r="F10" s="6"/>
      <c r="G10" s="6"/>
      <c r="H10" s="6"/>
      <c r="I10" s="6"/>
      <c r="J10" s="6"/>
      <c r="K10" s="6"/>
    </row>
    <row r="11" spans="1:11" ht="19.5" customHeight="1" x14ac:dyDescent="0.25">
      <c r="A11" s="9">
        <v>4</v>
      </c>
      <c r="B11" s="9" t="s">
        <v>59</v>
      </c>
      <c r="C11" s="6"/>
      <c r="D11" s="6">
        <v>30</v>
      </c>
      <c r="E11" s="6"/>
      <c r="F11" s="6"/>
      <c r="G11" s="6"/>
      <c r="H11" s="6"/>
      <c r="I11" s="6"/>
      <c r="J11" s="6"/>
      <c r="K11" s="6"/>
    </row>
    <row r="12" spans="1:11" ht="19.5" customHeight="1" x14ac:dyDescent="0.25">
      <c r="A12" s="9">
        <v>5</v>
      </c>
      <c r="B12" s="9" t="s">
        <v>26</v>
      </c>
      <c r="C12" s="6">
        <v>10</v>
      </c>
      <c r="D12" s="6"/>
      <c r="E12" s="6"/>
      <c r="F12" s="6"/>
      <c r="G12" s="6"/>
      <c r="H12" s="6"/>
      <c r="I12" s="6"/>
      <c r="J12" s="6"/>
      <c r="K12" s="6"/>
    </row>
    <row r="13" spans="1:11" ht="19.5" customHeight="1" x14ac:dyDescent="0.25">
      <c r="A13" s="9">
        <v>6</v>
      </c>
      <c r="B13" s="9" t="s">
        <v>27</v>
      </c>
      <c r="C13" s="9">
        <v>20</v>
      </c>
      <c r="D13" s="9">
        <v>16</v>
      </c>
      <c r="E13" s="9"/>
      <c r="F13" s="9"/>
      <c r="G13" s="9"/>
      <c r="H13" s="9"/>
      <c r="I13" s="9"/>
      <c r="J13" s="9"/>
      <c r="K13" s="9"/>
    </row>
    <row r="14" spans="1:11" ht="19.5" customHeight="1" x14ac:dyDescent="0.25">
      <c r="A14" s="9">
        <v>7</v>
      </c>
      <c r="B14" s="9" t="s">
        <v>28</v>
      </c>
      <c r="C14" s="9"/>
      <c r="D14" s="9">
        <v>7</v>
      </c>
      <c r="E14" s="9"/>
      <c r="F14" s="9"/>
      <c r="G14" s="9"/>
      <c r="H14" s="9"/>
      <c r="I14" s="9"/>
      <c r="J14" s="9"/>
      <c r="K14" s="9"/>
    </row>
    <row r="15" spans="1:11" ht="19.5" customHeight="1" x14ac:dyDescent="0.25">
      <c r="A15" s="9">
        <v>8</v>
      </c>
      <c r="B15" s="9" t="s">
        <v>29</v>
      </c>
      <c r="C15" s="9"/>
      <c r="D15" s="9">
        <v>5</v>
      </c>
      <c r="E15" s="9"/>
      <c r="F15" s="9"/>
      <c r="G15" s="9"/>
      <c r="H15" s="9"/>
      <c r="I15" s="9"/>
      <c r="J15" s="9"/>
      <c r="K15" s="9"/>
    </row>
    <row r="16" spans="1:11" ht="19.5" customHeight="1" x14ac:dyDescent="0.25">
      <c r="A16" s="9">
        <v>9</v>
      </c>
      <c r="B16" s="9" t="s">
        <v>30</v>
      </c>
      <c r="C16" s="9"/>
      <c r="D16" s="9">
        <v>5</v>
      </c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9">
        <v>10</v>
      </c>
      <c r="B17" s="9" t="s">
        <v>31</v>
      </c>
      <c r="C17" s="9">
        <v>10</v>
      </c>
      <c r="D17" s="9"/>
      <c r="E17" s="9"/>
      <c r="F17" s="9"/>
      <c r="G17" s="9"/>
      <c r="H17" s="9"/>
      <c r="I17" s="9"/>
      <c r="J17" s="9"/>
      <c r="K17" s="9"/>
    </row>
    <row r="18" spans="1:11" ht="19.5" customHeight="1" x14ac:dyDescent="0.25">
      <c r="A18" s="9">
        <v>11</v>
      </c>
      <c r="B18" s="9" t="s">
        <v>32</v>
      </c>
      <c r="C18" s="9">
        <v>10</v>
      </c>
      <c r="D18" s="9"/>
      <c r="E18" s="9"/>
      <c r="F18" s="9"/>
      <c r="G18" s="9"/>
      <c r="H18" s="9"/>
      <c r="I18" s="9"/>
      <c r="J18" s="9">
        <v>15</v>
      </c>
      <c r="K18" s="9"/>
    </row>
    <row r="19" spans="1:11" ht="19.5" customHeight="1" x14ac:dyDescent="0.25">
      <c r="A19" s="9">
        <v>12</v>
      </c>
      <c r="B19" s="9" t="s">
        <v>33</v>
      </c>
      <c r="C19" s="9">
        <v>20</v>
      </c>
      <c r="D19" s="9"/>
      <c r="E19" s="9"/>
      <c r="F19" s="9"/>
      <c r="G19" s="9"/>
      <c r="H19" s="9"/>
      <c r="I19" s="9"/>
      <c r="J19" s="9"/>
      <c r="K19" s="9"/>
    </row>
    <row r="20" spans="1:11" ht="19.5" customHeight="1" x14ac:dyDescent="0.25">
      <c r="A20" s="9">
        <v>13</v>
      </c>
      <c r="B20" s="9" t="s">
        <v>34</v>
      </c>
      <c r="C20" s="9">
        <v>5</v>
      </c>
      <c r="D20" s="9"/>
      <c r="E20" s="9"/>
      <c r="F20" s="9"/>
      <c r="G20" s="9"/>
      <c r="H20" s="9"/>
      <c r="I20" s="9"/>
      <c r="J20" s="9"/>
      <c r="K20" s="9"/>
    </row>
    <row r="21" spans="1:11" ht="19.5" customHeight="1" x14ac:dyDescent="0.25">
      <c r="A21" s="9">
        <v>14</v>
      </c>
      <c r="B21" s="9" t="s">
        <v>35</v>
      </c>
      <c r="C21" s="9">
        <v>2</v>
      </c>
      <c r="D21" s="9"/>
      <c r="E21" s="9"/>
      <c r="F21" s="9"/>
      <c r="G21" s="9"/>
      <c r="H21" s="9"/>
      <c r="I21" s="9"/>
      <c r="J21" s="9"/>
      <c r="K21" s="9"/>
    </row>
    <row r="22" spans="1:11" ht="19.5" customHeight="1" x14ac:dyDescent="0.25">
      <c r="A22" s="9">
        <v>15</v>
      </c>
      <c r="B22" s="9" t="s">
        <v>36</v>
      </c>
      <c r="C22" s="9">
        <v>15</v>
      </c>
      <c r="D22" s="9"/>
      <c r="E22" s="9"/>
      <c r="F22" s="9"/>
      <c r="G22" s="9"/>
      <c r="H22" s="9"/>
      <c r="I22" s="9"/>
      <c r="J22" s="9"/>
      <c r="K22" s="9"/>
    </row>
    <row r="23" spans="1:11" ht="19.5" customHeight="1" x14ac:dyDescent="0.25">
      <c r="A23" s="9">
        <v>16</v>
      </c>
      <c r="B23" s="9" t="s">
        <v>37</v>
      </c>
      <c r="C23" s="9">
        <v>8</v>
      </c>
      <c r="D23" s="9"/>
      <c r="E23" s="9"/>
      <c r="F23" s="9"/>
      <c r="G23" s="9"/>
      <c r="H23" s="9"/>
      <c r="I23" s="9"/>
      <c r="J23" s="9"/>
      <c r="K23" s="9"/>
    </row>
    <row r="24" spans="1:11" ht="19.5" customHeight="1" x14ac:dyDescent="0.25">
      <c r="A24" s="9">
        <v>17</v>
      </c>
      <c r="B24" s="9" t="s">
        <v>38</v>
      </c>
      <c r="C24" s="9">
        <v>20</v>
      </c>
      <c r="D24" s="9"/>
      <c r="E24" s="9"/>
      <c r="F24" s="9"/>
      <c r="G24" s="9"/>
      <c r="H24" s="9"/>
      <c r="I24" s="9"/>
      <c r="J24" s="9"/>
      <c r="K24" s="9"/>
    </row>
    <row r="25" spans="1:11" ht="19.5" customHeight="1" x14ac:dyDescent="0.25">
      <c r="A25" s="9">
        <v>18</v>
      </c>
      <c r="B25" s="9" t="s">
        <v>39</v>
      </c>
      <c r="C25" s="9">
        <v>10</v>
      </c>
      <c r="D25" s="9"/>
      <c r="E25" s="9"/>
      <c r="F25" s="9"/>
      <c r="G25" s="9"/>
      <c r="H25" s="9"/>
      <c r="I25" s="9"/>
      <c r="J25" s="9"/>
      <c r="K25" s="9"/>
    </row>
    <row r="26" spans="1:11" ht="19.5" customHeight="1" x14ac:dyDescent="0.25">
      <c r="A26" s="9">
        <v>19</v>
      </c>
      <c r="B26" s="9" t="s">
        <v>40</v>
      </c>
      <c r="C26" s="9">
        <v>8</v>
      </c>
      <c r="D26" s="9"/>
      <c r="E26" s="9"/>
      <c r="F26" s="9"/>
      <c r="G26" s="9"/>
      <c r="H26" s="9"/>
      <c r="I26" s="9"/>
      <c r="J26" s="9"/>
      <c r="K26" s="9"/>
    </row>
    <row r="27" spans="1:11" ht="19.5" customHeight="1" x14ac:dyDescent="0.25">
      <c r="A27" s="9">
        <v>20</v>
      </c>
      <c r="B27" s="9" t="s">
        <v>51</v>
      </c>
      <c r="C27" s="9">
        <v>400</v>
      </c>
      <c r="D27" s="9"/>
      <c r="E27" s="9"/>
      <c r="F27" s="9"/>
      <c r="G27" s="9"/>
      <c r="H27" s="9"/>
      <c r="I27" s="9"/>
      <c r="J27" s="9">
        <v>8</v>
      </c>
      <c r="K27" s="9"/>
    </row>
    <row r="28" spans="1:11" ht="19.5" customHeight="1" x14ac:dyDescent="0.25">
      <c r="A28" s="9">
        <v>21</v>
      </c>
      <c r="B28" s="9" t="s">
        <v>41</v>
      </c>
      <c r="C28" s="9"/>
      <c r="D28" s="9"/>
      <c r="E28" s="9"/>
      <c r="F28" s="9"/>
      <c r="G28" s="9"/>
      <c r="H28" s="9"/>
      <c r="I28" s="9"/>
      <c r="J28" s="9">
        <v>8</v>
      </c>
      <c r="K28" s="9"/>
    </row>
    <row r="29" spans="1:11" ht="19.5" customHeight="1" x14ac:dyDescent="0.25">
      <c r="A29" s="9">
        <v>22</v>
      </c>
      <c r="B29" s="9" t="s">
        <v>42</v>
      </c>
      <c r="C29" s="9"/>
      <c r="D29" s="9">
        <v>25</v>
      </c>
      <c r="E29" s="9"/>
      <c r="F29" s="9"/>
      <c r="G29" s="9"/>
      <c r="H29" s="9"/>
      <c r="I29" s="9"/>
      <c r="J29" s="9"/>
      <c r="K29" s="9"/>
    </row>
    <row r="30" spans="1:11" ht="19.5" customHeight="1" x14ac:dyDescent="0.25">
      <c r="A30" s="9">
        <v>23</v>
      </c>
      <c r="B30" s="9" t="s">
        <v>43</v>
      </c>
      <c r="C30" s="9"/>
      <c r="D30" s="9">
        <v>20</v>
      </c>
      <c r="E30" s="9"/>
      <c r="F30" s="9"/>
      <c r="G30" s="9"/>
      <c r="H30" s="9"/>
      <c r="I30" s="9"/>
      <c r="J30" s="9"/>
      <c r="K30" s="9"/>
    </row>
    <row r="31" spans="1:11" ht="19.5" customHeight="1" x14ac:dyDescent="0.25">
      <c r="A31" s="9">
        <v>24</v>
      </c>
      <c r="B31" s="9" t="s">
        <v>44</v>
      </c>
      <c r="C31" s="9"/>
      <c r="D31" s="9"/>
      <c r="E31" s="9"/>
      <c r="F31" s="9"/>
      <c r="G31" s="9"/>
      <c r="H31" s="9"/>
      <c r="I31" s="9"/>
      <c r="J31" s="9">
        <v>6</v>
      </c>
      <c r="K31" s="9"/>
    </row>
    <row r="32" spans="1:11" ht="19.5" customHeight="1" x14ac:dyDescent="0.25">
      <c r="A32" s="74" t="s">
        <v>16</v>
      </c>
      <c r="B32" s="74"/>
      <c r="C32" s="10">
        <f>SUM(C8:C31)</f>
        <v>1283</v>
      </c>
      <c r="D32" s="10">
        <f>SUM(D8:D31)</f>
        <v>108</v>
      </c>
      <c r="E32" s="10">
        <f>SUM(E8:E31)</f>
        <v>7</v>
      </c>
      <c r="F32" s="10"/>
      <c r="G32" s="10"/>
      <c r="H32" s="10"/>
      <c r="I32" s="10"/>
      <c r="J32" s="10">
        <f>SUM(J8:J31)</f>
        <v>64</v>
      </c>
      <c r="K32" s="9"/>
    </row>
    <row r="34" spans="1:11" ht="15.75" x14ac:dyDescent="0.25">
      <c r="A34" s="75" t="s">
        <v>72</v>
      </c>
      <c r="B34" s="75"/>
      <c r="C34" s="75"/>
      <c r="D34" s="75"/>
      <c r="E34" s="75"/>
      <c r="G34" s="75" t="s">
        <v>107</v>
      </c>
      <c r="H34" s="75"/>
      <c r="I34" s="75"/>
      <c r="J34" s="75"/>
      <c r="K34" s="75"/>
    </row>
    <row r="35" spans="1:11" x14ac:dyDescent="0.25">
      <c r="D35" s="12"/>
    </row>
  </sheetData>
  <mergeCells count="15">
    <mergeCell ref="A32:B32"/>
    <mergeCell ref="G34:K34"/>
    <mergeCell ref="A34:E34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  <mergeCell ref="C6:D6"/>
    <mergeCell ref="E6:F6"/>
  </mergeCells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>
      <selection activeCell="A3" sqref="A3:K3"/>
    </sheetView>
  </sheetViews>
  <sheetFormatPr defaultRowHeight="15" x14ac:dyDescent="0.25"/>
  <cols>
    <col min="1" max="1" width="4.140625" customWidth="1"/>
    <col min="2" max="2" width="17.5703125" customWidth="1"/>
    <col min="3" max="10" width="11" customWidth="1"/>
    <col min="11" max="11" width="17.28515625" customWidth="1"/>
  </cols>
  <sheetData>
    <row r="1" spans="1:11" ht="58.5" customHeight="1" x14ac:dyDescent="0.25">
      <c r="A1" s="56" t="s">
        <v>108</v>
      </c>
      <c r="B1" s="56"/>
      <c r="C1" s="56"/>
      <c r="D1" s="56"/>
      <c r="E1" s="56"/>
      <c r="F1" s="72" t="s">
        <v>0</v>
      </c>
      <c r="G1" s="72"/>
      <c r="H1" s="72"/>
      <c r="I1" s="72"/>
      <c r="J1" s="72"/>
      <c r="K1" s="72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44.25" customHeight="1" x14ac:dyDescent="0.25">
      <c r="A3" s="57" t="s">
        <v>114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0" customHeight="1" x14ac:dyDescent="0.25">
      <c r="A5" s="62" t="s">
        <v>1</v>
      </c>
      <c r="B5" s="62" t="s">
        <v>2</v>
      </c>
      <c r="C5" s="66" t="s">
        <v>4</v>
      </c>
      <c r="D5" s="66"/>
      <c r="E5" s="66"/>
      <c r="F5" s="66"/>
      <c r="G5" s="59" t="s">
        <v>12</v>
      </c>
      <c r="H5" s="71" t="s">
        <v>113</v>
      </c>
      <c r="I5" s="71"/>
      <c r="J5" s="71" t="s">
        <v>19</v>
      </c>
      <c r="K5" s="65" t="s">
        <v>22</v>
      </c>
    </row>
    <row r="6" spans="1:11" ht="76.5" customHeight="1" x14ac:dyDescent="0.25">
      <c r="A6" s="63"/>
      <c r="B6" s="63"/>
      <c r="C6" s="67" t="s">
        <v>5</v>
      </c>
      <c r="D6" s="68"/>
      <c r="E6" s="69" t="s">
        <v>6</v>
      </c>
      <c r="F6" s="70"/>
      <c r="G6" s="60"/>
      <c r="H6" s="71"/>
      <c r="I6" s="71"/>
      <c r="J6" s="66"/>
      <c r="K6" s="63"/>
    </row>
    <row r="7" spans="1:11" ht="100.5" customHeight="1" x14ac:dyDescent="0.25">
      <c r="A7" s="63"/>
      <c r="B7" s="63"/>
      <c r="C7" s="49" t="s">
        <v>10</v>
      </c>
      <c r="D7" s="49" t="s">
        <v>11</v>
      </c>
      <c r="E7" s="49" t="s">
        <v>10</v>
      </c>
      <c r="F7" s="49" t="s">
        <v>11</v>
      </c>
      <c r="G7" s="60"/>
      <c r="H7" s="49" t="s">
        <v>14</v>
      </c>
      <c r="I7" s="49" t="s">
        <v>13</v>
      </c>
      <c r="J7" s="62"/>
      <c r="K7" s="63"/>
    </row>
    <row r="8" spans="1:11" ht="21.75" customHeight="1" x14ac:dyDescent="0.3">
      <c r="A8" s="41">
        <v>1</v>
      </c>
      <c r="B8" s="41" t="s">
        <v>46</v>
      </c>
      <c r="C8" s="41">
        <v>44</v>
      </c>
      <c r="D8" s="41">
        <v>59</v>
      </c>
      <c r="E8" s="41"/>
      <c r="F8" s="41"/>
      <c r="G8" s="41"/>
      <c r="H8" s="41"/>
      <c r="I8" s="41"/>
      <c r="J8" s="41"/>
      <c r="K8" s="42">
        <f>C8*22000+D8*38000</f>
        <v>3210000</v>
      </c>
    </row>
    <row r="9" spans="1:11" ht="21.75" customHeight="1" x14ac:dyDescent="0.3">
      <c r="A9" s="41">
        <v>2</v>
      </c>
      <c r="B9" s="41" t="s">
        <v>47</v>
      </c>
      <c r="C9" s="41"/>
      <c r="D9" s="41">
        <v>100</v>
      </c>
      <c r="E9" s="41"/>
      <c r="F9" s="41"/>
      <c r="G9" s="41"/>
      <c r="H9" s="41"/>
      <c r="I9" s="41"/>
      <c r="J9" s="41"/>
      <c r="K9" s="42">
        <f>D9*38000</f>
        <v>3800000</v>
      </c>
    </row>
    <row r="10" spans="1:11" ht="21.75" customHeight="1" x14ac:dyDescent="0.3">
      <c r="A10" s="54" t="s">
        <v>48</v>
      </c>
      <c r="B10" s="55"/>
      <c r="C10" s="43">
        <v>44</v>
      </c>
      <c r="D10" s="43">
        <v>159</v>
      </c>
      <c r="E10" s="43"/>
      <c r="F10" s="43"/>
      <c r="G10" s="43"/>
      <c r="H10" s="43"/>
      <c r="I10" s="43"/>
      <c r="J10" s="43"/>
      <c r="K10" s="44">
        <f>SUM(K8:K9)</f>
        <v>7010000</v>
      </c>
    </row>
  </sheetData>
  <mergeCells count="13">
    <mergeCell ref="C6:D6"/>
    <mergeCell ref="E6:F6"/>
    <mergeCell ref="A10:B10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5"/>
  <sheetViews>
    <sheetView workbookViewId="0">
      <selection activeCell="L7" sqref="L7"/>
    </sheetView>
  </sheetViews>
  <sheetFormatPr defaultRowHeight="15" x14ac:dyDescent="0.25"/>
  <cols>
    <col min="1" max="1" width="5.7109375" style="21" customWidth="1"/>
    <col min="2" max="2" width="16.28515625" customWidth="1"/>
    <col min="3" max="8" width="11" customWidth="1"/>
    <col min="9" max="9" width="11.140625" customWidth="1"/>
    <col min="10" max="10" width="25.28515625" customWidth="1"/>
    <col min="13" max="13" width="15.28515625" customWidth="1"/>
  </cols>
  <sheetData>
    <row r="1" spans="1:16" ht="42.75" customHeight="1" x14ac:dyDescent="0.25">
      <c r="A1" s="56" t="s">
        <v>74</v>
      </c>
      <c r="B1" s="56"/>
      <c r="C1" s="56"/>
      <c r="D1" s="56"/>
      <c r="E1" s="91" t="s">
        <v>0</v>
      </c>
      <c r="F1" s="91"/>
      <c r="G1" s="91"/>
      <c r="H1" s="91"/>
      <c r="I1" s="91"/>
      <c r="J1" s="91"/>
      <c r="K1" s="17"/>
      <c r="L1" s="17"/>
      <c r="M1" s="17"/>
      <c r="N1" s="17"/>
    </row>
    <row r="2" spans="1:16" ht="13.5" customHeight="1" x14ac:dyDescent="0.25">
      <c r="A2" s="32"/>
      <c r="B2" s="32"/>
      <c r="C2" s="32"/>
      <c r="D2" s="32"/>
      <c r="E2" s="33"/>
      <c r="F2" s="33"/>
      <c r="G2" s="33"/>
      <c r="H2" s="33"/>
      <c r="I2" s="33"/>
      <c r="J2" s="33"/>
      <c r="K2" s="17"/>
      <c r="L2" s="17"/>
      <c r="M2" s="17"/>
      <c r="N2" s="17"/>
    </row>
    <row r="3" spans="1:16" ht="25.5" customHeight="1" x14ac:dyDescent="0.25">
      <c r="A3" s="72" t="s">
        <v>115</v>
      </c>
      <c r="B3" s="96"/>
      <c r="C3" s="96"/>
      <c r="D3" s="96"/>
      <c r="E3" s="96"/>
      <c r="F3" s="96"/>
      <c r="G3" s="96"/>
      <c r="H3" s="96"/>
      <c r="I3" s="96"/>
      <c r="J3" s="96"/>
    </row>
    <row r="4" spans="1:16" ht="18.75" customHeight="1" x14ac:dyDescent="0.25">
      <c r="A4" s="95" t="s">
        <v>75</v>
      </c>
      <c r="B4" s="95" t="s">
        <v>76</v>
      </c>
      <c r="C4" s="98" t="s">
        <v>77</v>
      </c>
      <c r="D4" s="99"/>
      <c r="E4" s="99"/>
      <c r="F4" s="99"/>
      <c r="G4" s="99"/>
      <c r="H4" s="99"/>
      <c r="I4" s="100"/>
      <c r="J4" s="18"/>
    </row>
    <row r="5" spans="1:16" ht="18.75" x14ac:dyDescent="0.25">
      <c r="A5" s="95"/>
      <c r="B5" s="95"/>
      <c r="C5" s="101" t="s">
        <v>78</v>
      </c>
      <c r="D5" s="73"/>
      <c r="E5" s="95" t="s">
        <v>79</v>
      </c>
      <c r="F5" s="95"/>
      <c r="G5" s="102" t="s">
        <v>80</v>
      </c>
      <c r="H5" s="103"/>
      <c r="I5" s="92" t="s">
        <v>81</v>
      </c>
      <c r="J5" s="92" t="s">
        <v>105</v>
      </c>
    </row>
    <row r="6" spans="1:16" ht="58.5" x14ac:dyDescent="0.25">
      <c r="A6" s="97"/>
      <c r="B6" s="97"/>
      <c r="C6" s="19" t="s">
        <v>82</v>
      </c>
      <c r="D6" s="19" t="s">
        <v>83</v>
      </c>
      <c r="E6" s="19" t="s">
        <v>84</v>
      </c>
      <c r="F6" s="19" t="s">
        <v>83</v>
      </c>
      <c r="G6" s="20" t="s">
        <v>85</v>
      </c>
      <c r="H6" s="20" t="s">
        <v>86</v>
      </c>
      <c r="I6" s="93"/>
      <c r="J6" s="94"/>
      <c r="P6" s="21"/>
    </row>
    <row r="7" spans="1:16" ht="18.75" x14ac:dyDescent="0.25">
      <c r="A7" s="22">
        <v>1</v>
      </c>
      <c r="B7" s="23" t="s">
        <v>87</v>
      </c>
      <c r="C7" s="24">
        <v>56</v>
      </c>
      <c r="D7" s="25"/>
      <c r="E7" s="25"/>
      <c r="F7" s="25"/>
      <c r="G7" s="25"/>
      <c r="H7" s="25"/>
      <c r="I7" s="25">
        <v>41</v>
      </c>
      <c r="J7" s="25">
        <f>C7*22000+I7*400000</f>
        <v>17632000</v>
      </c>
    </row>
    <row r="8" spans="1:16" ht="18.75" x14ac:dyDescent="0.25">
      <c r="A8" s="22">
        <v>2</v>
      </c>
      <c r="B8" s="23" t="s">
        <v>88</v>
      </c>
      <c r="C8" s="24"/>
      <c r="D8" s="24">
        <v>24</v>
      </c>
      <c r="E8" s="25"/>
      <c r="F8" s="25"/>
      <c r="G8" s="25"/>
      <c r="H8" s="25"/>
      <c r="I8" s="25">
        <v>3</v>
      </c>
      <c r="J8" s="25">
        <f>I8*400000+D8*38000</f>
        <v>2112000</v>
      </c>
    </row>
    <row r="9" spans="1:16" ht="18.75" x14ac:dyDescent="0.25">
      <c r="A9" s="22">
        <v>3</v>
      </c>
      <c r="B9" s="23" t="s">
        <v>89</v>
      </c>
      <c r="C9" s="24">
        <v>1283</v>
      </c>
      <c r="D9" s="24">
        <v>108</v>
      </c>
      <c r="E9" s="25">
        <v>7</v>
      </c>
      <c r="F9" s="25"/>
      <c r="G9" s="25"/>
      <c r="H9" s="25"/>
      <c r="I9" s="25">
        <v>64</v>
      </c>
      <c r="J9" s="25">
        <f>I9*400000+C9*22000+D9*38000+E9*550000</f>
        <v>61780000</v>
      </c>
    </row>
    <row r="10" spans="1:16" ht="18.75" x14ac:dyDescent="0.25">
      <c r="A10" s="22">
        <v>4</v>
      </c>
      <c r="B10" s="23" t="s">
        <v>90</v>
      </c>
      <c r="C10" s="24">
        <v>44</v>
      </c>
      <c r="D10" s="24">
        <v>159</v>
      </c>
      <c r="E10" s="25"/>
      <c r="F10" s="25"/>
      <c r="G10" s="25"/>
      <c r="H10" s="25"/>
      <c r="I10" s="25"/>
      <c r="J10" s="25">
        <f>C10*22000+D10*38000</f>
        <v>7010000</v>
      </c>
      <c r="M10" s="26"/>
    </row>
    <row r="11" spans="1:16" ht="18.75" x14ac:dyDescent="0.25">
      <c r="A11" s="22">
        <v>5</v>
      </c>
      <c r="B11" s="23" t="s">
        <v>91</v>
      </c>
      <c r="C11" s="24"/>
      <c r="D11" s="24">
        <v>230</v>
      </c>
      <c r="E11" s="25"/>
      <c r="F11" s="25"/>
      <c r="G11" s="25"/>
      <c r="H11" s="25"/>
      <c r="I11" s="25"/>
      <c r="J11" s="25">
        <f>D11*38000</f>
        <v>8740000</v>
      </c>
      <c r="M11" s="26"/>
    </row>
    <row r="12" spans="1:16" ht="18.75" x14ac:dyDescent="0.25">
      <c r="A12" s="22">
        <v>6</v>
      </c>
      <c r="B12" s="23" t="s">
        <v>92</v>
      </c>
      <c r="C12" s="24"/>
      <c r="D12" s="24"/>
      <c r="E12" s="25"/>
      <c r="F12" s="25"/>
      <c r="G12" s="25"/>
      <c r="H12" s="25"/>
      <c r="I12" s="25">
        <v>16</v>
      </c>
      <c r="J12" s="25">
        <f>I12*400000</f>
        <v>6400000</v>
      </c>
      <c r="M12" s="26"/>
    </row>
    <row r="13" spans="1:16" ht="18.75" x14ac:dyDescent="0.25">
      <c r="A13" s="22">
        <v>7</v>
      </c>
      <c r="B13" s="23" t="s">
        <v>93</v>
      </c>
      <c r="C13" s="24"/>
      <c r="D13" s="24">
        <v>400</v>
      </c>
      <c r="E13" s="25"/>
      <c r="F13" s="25"/>
      <c r="G13" s="25"/>
      <c r="H13" s="25"/>
      <c r="I13" s="25"/>
      <c r="J13" s="25">
        <f>D13*38000</f>
        <v>15200000</v>
      </c>
      <c r="M13" s="26"/>
    </row>
    <row r="14" spans="1:16" ht="18.75" x14ac:dyDescent="0.25">
      <c r="A14" s="22">
        <v>8</v>
      </c>
      <c r="B14" s="23" t="s">
        <v>94</v>
      </c>
      <c r="C14" s="24"/>
      <c r="D14" s="24">
        <v>167</v>
      </c>
      <c r="E14" s="25"/>
      <c r="F14" s="25"/>
      <c r="G14" s="25"/>
      <c r="H14" s="25"/>
      <c r="I14" s="25">
        <v>5</v>
      </c>
      <c r="J14" s="25">
        <f>D14*38000+I14*400000</f>
        <v>8346000</v>
      </c>
      <c r="M14" s="26"/>
    </row>
    <row r="15" spans="1:16" ht="18.75" x14ac:dyDescent="0.25">
      <c r="A15" s="22">
        <v>9</v>
      </c>
      <c r="B15" s="23" t="s">
        <v>95</v>
      </c>
      <c r="C15" s="24"/>
      <c r="D15" s="24">
        <v>150</v>
      </c>
      <c r="E15" s="25"/>
      <c r="F15" s="25"/>
      <c r="G15" s="25"/>
      <c r="H15" s="25"/>
      <c r="I15" s="25"/>
      <c r="J15" s="25">
        <f>D15*38000</f>
        <v>5700000</v>
      </c>
      <c r="M15" s="26"/>
    </row>
    <row r="16" spans="1:16" ht="18.75" x14ac:dyDescent="0.25">
      <c r="A16" s="22">
        <v>10</v>
      </c>
      <c r="B16" s="23" t="s">
        <v>96</v>
      </c>
      <c r="C16" s="24"/>
      <c r="D16" s="24"/>
      <c r="E16" s="25"/>
      <c r="F16" s="25"/>
      <c r="G16" s="25"/>
      <c r="H16" s="25"/>
      <c r="I16" s="25">
        <v>8</v>
      </c>
      <c r="J16" s="25">
        <f>I16*400000</f>
        <v>3200000</v>
      </c>
      <c r="M16" s="26"/>
    </row>
    <row r="17" spans="1:10" ht="18.75" x14ac:dyDescent="0.25">
      <c r="A17" s="95" t="s">
        <v>97</v>
      </c>
      <c r="B17" s="95"/>
      <c r="C17" s="27">
        <f>SUM(C7:C16)</f>
        <v>1383</v>
      </c>
      <c r="D17" s="27">
        <f t="shared" ref="D17:J17" si="0">SUM(D7:D16)</f>
        <v>1238</v>
      </c>
      <c r="E17" s="27">
        <f t="shared" si="0"/>
        <v>7</v>
      </c>
      <c r="F17" s="27">
        <f t="shared" si="0"/>
        <v>0</v>
      </c>
      <c r="G17" s="27">
        <f t="shared" si="0"/>
        <v>0</v>
      </c>
      <c r="H17" s="27">
        <f t="shared" si="0"/>
        <v>0</v>
      </c>
      <c r="I17" s="27">
        <f t="shared" si="0"/>
        <v>137</v>
      </c>
      <c r="J17" s="27">
        <f t="shared" si="0"/>
        <v>136120000</v>
      </c>
    </row>
    <row r="18" spans="1:10" ht="18.75" x14ac:dyDescent="0.3">
      <c r="A18" s="28"/>
      <c r="B18" s="29"/>
      <c r="C18" s="30"/>
      <c r="D18" s="29"/>
      <c r="E18" s="29"/>
      <c r="F18" s="29"/>
      <c r="G18" s="90" t="s">
        <v>104</v>
      </c>
      <c r="H18" s="90"/>
      <c r="I18" s="90"/>
      <c r="J18" s="90"/>
    </row>
    <row r="19" spans="1:10" ht="18.75" x14ac:dyDescent="0.3">
      <c r="A19" s="28"/>
      <c r="B19" s="29"/>
      <c r="C19" s="29"/>
      <c r="D19" s="29"/>
      <c r="E19" s="29"/>
      <c r="F19" s="29"/>
      <c r="G19" s="89" t="s">
        <v>98</v>
      </c>
      <c r="H19" s="89"/>
      <c r="I19" s="89"/>
      <c r="J19" s="89"/>
    </row>
    <row r="20" spans="1:10" ht="18.75" x14ac:dyDescent="0.3">
      <c r="A20" s="89" t="s">
        <v>99</v>
      </c>
      <c r="B20" s="89"/>
      <c r="C20" s="89"/>
      <c r="D20" s="89"/>
      <c r="E20" s="29"/>
      <c r="F20" s="29"/>
      <c r="G20" s="89" t="s">
        <v>100</v>
      </c>
      <c r="H20" s="89"/>
      <c r="I20" s="89"/>
      <c r="J20" s="89"/>
    </row>
    <row r="21" spans="1:10" ht="18.75" x14ac:dyDescent="0.3">
      <c r="A21" s="28"/>
      <c r="B21" s="29"/>
      <c r="C21" s="29"/>
      <c r="D21" s="29"/>
      <c r="E21" s="29"/>
      <c r="F21" s="29"/>
      <c r="G21" s="89" t="s">
        <v>101</v>
      </c>
      <c r="H21" s="89"/>
      <c r="I21" s="89"/>
      <c r="J21" s="89"/>
    </row>
    <row r="22" spans="1:10" ht="18.75" x14ac:dyDescent="0.3">
      <c r="A22" s="28"/>
      <c r="B22" s="29"/>
      <c r="C22" s="29"/>
      <c r="D22" s="29"/>
      <c r="E22" s="29"/>
      <c r="F22" s="29"/>
      <c r="G22" s="31"/>
      <c r="H22" s="31"/>
      <c r="I22" s="29"/>
      <c r="J22" s="30"/>
    </row>
    <row r="23" spans="1:10" ht="18.75" x14ac:dyDescent="0.3">
      <c r="A23" s="28"/>
      <c r="B23" s="29"/>
      <c r="C23" s="29"/>
      <c r="D23" s="29"/>
      <c r="E23" s="29"/>
      <c r="F23" s="29"/>
      <c r="G23" s="31"/>
      <c r="H23" s="31"/>
      <c r="I23" s="29"/>
      <c r="J23" s="30"/>
    </row>
    <row r="24" spans="1:10" ht="18.75" x14ac:dyDescent="0.3">
      <c r="A24" s="89" t="s">
        <v>103</v>
      </c>
      <c r="B24" s="89"/>
      <c r="C24" s="89"/>
      <c r="D24" s="89"/>
      <c r="E24" s="29"/>
      <c r="F24" s="29"/>
      <c r="G24" s="89" t="s">
        <v>102</v>
      </c>
      <c r="H24" s="89"/>
      <c r="I24" s="89"/>
      <c r="J24" s="89"/>
    </row>
    <row r="25" spans="1:10" ht="18.75" x14ac:dyDescent="0.3">
      <c r="A25" s="28"/>
      <c r="B25" s="29"/>
      <c r="C25" s="29"/>
      <c r="D25" s="29"/>
      <c r="E25" s="29"/>
      <c r="F25" s="29"/>
      <c r="G25" s="29"/>
      <c r="H25" s="29"/>
      <c r="I25" s="29"/>
      <c r="J25" s="29"/>
    </row>
  </sheetData>
  <mergeCells count="19">
    <mergeCell ref="A1:D1"/>
    <mergeCell ref="E1:J1"/>
    <mergeCell ref="I5:I6"/>
    <mergeCell ref="J5:J6"/>
    <mergeCell ref="A17:B17"/>
    <mergeCell ref="A3:J3"/>
    <mergeCell ref="A4:A6"/>
    <mergeCell ref="B4:B6"/>
    <mergeCell ref="C4:I4"/>
    <mergeCell ref="C5:D5"/>
    <mergeCell ref="E5:F5"/>
    <mergeCell ref="G5:H5"/>
    <mergeCell ref="G21:J21"/>
    <mergeCell ref="A24:D24"/>
    <mergeCell ref="G24:J24"/>
    <mergeCell ref="G18:J18"/>
    <mergeCell ref="G19:J19"/>
    <mergeCell ref="A20:D20"/>
    <mergeCell ref="G20:J20"/>
  </mergeCells>
  <pageMargins left="0.7" right="0.7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"/>
  <sheetViews>
    <sheetView workbookViewId="0">
      <selection sqref="A1:E1"/>
    </sheetView>
  </sheetViews>
  <sheetFormatPr defaultRowHeight="15" x14ac:dyDescent="0.25"/>
  <cols>
    <col min="1" max="1" width="4.42578125" customWidth="1"/>
    <col min="2" max="2" width="23.7109375" customWidth="1"/>
    <col min="3" max="10" width="9.7109375" customWidth="1"/>
    <col min="11" max="11" width="16.28515625" customWidth="1"/>
  </cols>
  <sheetData>
    <row r="1" spans="1:11" ht="55.5" customHeight="1" x14ac:dyDescent="0.25">
      <c r="A1" s="56" t="s">
        <v>108</v>
      </c>
      <c r="B1" s="56"/>
      <c r="C1" s="56"/>
      <c r="D1" s="56"/>
      <c r="E1" s="56"/>
      <c r="F1" s="56" t="s">
        <v>0</v>
      </c>
      <c r="G1" s="56"/>
      <c r="H1" s="56"/>
      <c r="I1" s="56"/>
      <c r="J1" s="56"/>
      <c r="K1" s="56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44.25" customHeight="1" x14ac:dyDescent="0.25">
      <c r="A3" s="57" t="s">
        <v>116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62" t="s">
        <v>1</v>
      </c>
      <c r="B5" s="62" t="s">
        <v>2</v>
      </c>
      <c r="C5" s="66" t="s">
        <v>4</v>
      </c>
      <c r="D5" s="66"/>
      <c r="E5" s="66"/>
      <c r="F5" s="66"/>
      <c r="G5" s="59" t="s">
        <v>12</v>
      </c>
      <c r="H5" s="71" t="s">
        <v>7</v>
      </c>
      <c r="I5" s="71"/>
      <c r="J5" s="71" t="s">
        <v>19</v>
      </c>
      <c r="K5" s="65" t="s">
        <v>22</v>
      </c>
    </row>
    <row r="6" spans="1:11" ht="58.5" customHeight="1" x14ac:dyDescent="0.25">
      <c r="A6" s="63"/>
      <c r="B6" s="63"/>
      <c r="C6" s="67" t="s">
        <v>117</v>
      </c>
      <c r="D6" s="68"/>
      <c r="E6" s="69" t="s">
        <v>6</v>
      </c>
      <c r="F6" s="70"/>
      <c r="G6" s="60"/>
      <c r="H6" s="71"/>
      <c r="I6" s="71"/>
      <c r="J6" s="66"/>
      <c r="K6" s="63"/>
    </row>
    <row r="7" spans="1:11" ht="49.5" x14ac:dyDescent="0.25">
      <c r="A7" s="63"/>
      <c r="B7" s="63"/>
      <c r="C7" s="49" t="s">
        <v>10</v>
      </c>
      <c r="D7" s="49" t="s">
        <v>11</v>
      </c>
      <c r="E7" s="49" t="s">
        <v>10</v>
      </c>
      <c r="F7" s="49" t="s">
        <v>11</v>
      </c>
      <c r="G7" s="60"/>
      <c r="H7" s="49" t="s">
        <v>14</v>
      </c>
      <c r="I7" s="49" t="s">
        <v>13</v>
      </c>
      <c r="J7" s="62"/>
      <c r="K7" s="63"/>
    </row>
    <row r="8" spans="1:11" ht="23.25" customHeight="1" x14ac:dyDescent="0.3">
      <c r="A8" s="41">
        <v>1</v>
      </c>
      <c r="B8" s="41" t="s">
        <v>50</v>
      </c>
      <c r="C8" s="41"/>
      <c r="D8" s="41">
        <v>230</v>
      </c>
      <c r="E8" s="41"/>
      <c r="F8" s="41"/>
      <c r="G8" s="41"/>
      <c r="H8" s="41"/>
      <c r="I8" s="41"/>
      <c r="J8" s="41"/>
      <c r="K8" s="42">
        <f>D8*38000</f>
        <v>8740000</v>
      </c>
    </row>
    <row r="9" spans="1:11" ht="23.25" customHeight="1" x14ac:dyDescent="0.3">
      <c r="A9" s="54" t="s">
        <v>16</v>
      </c>
      <c r="B9" s="55"/>
      <c r="C9" s="43"/>
      <c r="D9" s="43">
        <v>230</v>
      </c>
      <c r="E9" s="43"/>
      <c r="F9" s="43"/>
      <c r="G9" s="43"/>
      <c r="H9" s="43"/>
      <c r="I9" s="43"/>
      <c r="J9" s="43"/>
      <c r="K9" s="53">
        <f>D9*38000</f>
        <v>8740000</v>
      </c>
    </row>
  </sheetData>
  <mergeCells count="13">
    <mergeCell ref="C6:D6"/>
    <mergeCell ref="E6:F6"/>
    <mergeCell ref="A9:B9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topLeftCell="A4" workbookViewId="0">
      <selection activeCell="M8" sqref="M8"/>
    </sheetView>
  </sheetViews>
  <sheetFormatPr defaultRowHeight="15" x14ac:dyDescent="0.25"/>
  <cols>
    <col min="1" max="1" width="4.42578125" customWidth="1"/>
    <col min="2" max="2" width="19.85546875" customWidth="1"/>
    <col min="3" max="10" width="9.85546875" customWidth="1"/>
    <col min="11" max="11" width="21.28515625" customWidth="1"/>
  </cols>
  <sheetData>
    <row r="1" spans="1:11" ht="35.25" customHeight="1" x14ac:dyDescent="0.25">
      <c r="A1" s="57" t="s">
        <v>49</v>
      </c>
      <c r="B1" s="57"/>
      <c r="C1" s="57"/>
      <c r="D1" s="57"/>
      <c r="E1" s="57"/>
      <c r="F1" s="57" t="s">
        <v>0</v>
      </c>
      <c r="G1" s="57"/>
      <c r="H1" s="57"/>
      <c r="I1" s="57"/>
      <c r="J1" s="57"/>
      <c r="K1" s="57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39" customHeight="1" x14ac:dyDescent="0.25">
      <c r="A3" s="57" t="s">
        <v>71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76" t="s">
        <v>1</v>
      </c>
      <c r="B5" s="76" t="s">
        <v>2</v>
      </c>
      <c r="C5" s="79" t="s">
        <v>4</v>
      </c>
      <c r="D5" s="79"/>
      <c r="E5" s="79"/>
      <c r="F5" s="79"/>
      <c r="G5" s="80" t="s">
        <v>12</v>
      </c>
      <c r="H5" s="83" t="s">
        <v>7</v>
      </c>
      <c r="I5" s="83"/>
      <c r="J5" s="83" t="s">
        <v>19</v>
      </c>
      <c r="K5" s="62" t="s">
        <v>9</v>
      </c>
    </row>
    <row r="6" spans="1:11" ht="58.5" customHeight="1" x14ac:dyDescent="0.25">
      <c r="A6" s="77"/>
      <c r="B6" s="77"/>
      <c r="C6" s="85" t="s">
        <v>5</v>
      </c>
      <c r="D6" s="86"/>
      <c r="E6" s="87" t="s">
        <v>6</v>
      </c>
      <c r="F6" s="88"/>
      <c r="G6" s="81"/>
      <c r="H6" s="83"/>
      <c r="I6" s="83"/>
      <c r="J6" s="79"/>
      <c r="K6" s="63"/>
    </row>
    <row r="7" spans="1:11" ht="47.25" x14ac:dyDescent="0.25">
      <c r="A7" s="77"/>
      <c r="B7" s="77"/>
      <c r="C7" s="15" t="s">
        <v>10</v>
      </c>
      <c r="D7" s="15" t="s">
        <v>11</v>
      </c>
      <c r="E7" s="15" t="s">
        <v>10</v>
      </c>
      <c r="F7" s="15" t="s">
        <v>11</v>
      </c>
      <c r="G7" s="81"/>
      <c r="H7" s="15" t="s">
        <v>14</v>
      </c>
      <c r="I7" s="15" t="s">
        <v>13</v>
      </c>
      <c r="J7" s="76"/>
      <c r="K7" s="63"/>
    </row>
    <row r="8" spans="1:11" ht="23.25" customHeight="1" x14ac:dyDescent="0.25">
      <c r="A8" s="13">
        <v>1</v>
      </c>
      <c r="B8" s="13" t="s">
        <v>50</v>
      </c>
      <c r="C8" s="13"/>
      <c r="D8" s="13">
        <v>230</v>
      </c>
      <c r="E8" s="13"/>
      <c r="F8" s="13"/>
      <c r="G8" s="13"/>
      <c r="H8" s="13"/>
      <c r="I8" s="13"/>
      <c r="J8" s="13"/>
      <c r="K8" s="6"/>
    </row>
    <row r="9" spans="1:11" ht="23.25" customHeight="1" x14ac:dyDescent="0.25">
      <c r="A9" s="104" t="s">
        <v>16</v>
      </c>
      <c r="B9" s="105"/>
      <c r="C9" s="14"/>
      <c r="D9" s="14">
        <v>230</v>
      </c>
      <c r="E9" s="14"/>
      <c r="F9" s="14"/>
      <c r="G9" s="14"/>
      <c r="H9" s="14"/>
      <c r="I9" s="14"/>
      <c r="J9" s="14"/>
      <c r="K9" s="6"/>
    </row>
    <row r="12" spans="1:11" ht="15.75" x14ac:dyDescent="0.25">
      <c r="B12" s="106" t="s">
        <v>72</v>
      </c>
      <c r="C12" s="106"/>
      <c r="D12" s="106"/>
      <c r="E12" s="16"/>
      <c r="F12" s="16"/>
      <c r="G12" s="75" t="s">
        <v>73</v>
      </c>
      <c r="H12" s="75"/>
      <c r="I12" s="75"/>
      <c r="J12" s="75"/>
      <c r="K12" s="75"/>
    </row>
  </sheetData>
  <mergeCells count="15">
    <mergeCell ref="A9:B9"/>
    <mergeCell ref="G12:K12"/>
    <mergeCell ref="B12:D12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  <mergeCell ref="C6:D6"/>
    <mergeCell ref="E6:F6"/>
  </mergeCell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"/>
  <sheetViews>
    <sheetView workbookViewId="0">
      <selection sqref="A1:E1"/>
    </sheetView>
  </sheetViews>
  <sheetFormatPr defaultRowHeight="15" x14ac:dyDescent="0.25"/>
  <cols>
    <col min="1" max="1" width="4.42578125" customWidth="1"/>
    <col min="2" max="2" width="20.42578125" customWidth="1"/>
    <col min="3" max="10" width="11" customWidth="1"/>
    <col min="11" max="11" width="17.85546875" customWidth="1"/>
  </cols>
  <sheetData>
    <row r="1" spans="1:11" ht="51.75" customHeight="1" x14ac:dyDescent="0.25">
      <c r="A1" s="56" t="s">
        <v>108</v>
      </c>
      <c r="B1" s="56"/>
      <c r="C1" s="56"/>
      <c r="D1" s="56"/>
      <c r="E1" s="56"/>
      <c r="F1" s="72" t="s">
        <v>0</v>
      </c>
      <c r="G1" s="72"/>
      <c r="H1" s="72"/>
      <c r="I1" s="72"/>
      <c r="J1" s="72"/>
      <c r="K1" s="72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52.5" customHeight="1" x14ac:dyDescent="0.25">
      <c r="A3" s="57" t="s">
        <v>118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112" t="s">
        <v>1</v>
      </c>
      <c r="B5" s="112" t="s">
        <v>2</v>
      </c>
      <c r="C5" s="73" t="s">
        <v>4</v>
      </c>
      <c r="D5" s="73"/>
      <c r="E5" s="73"/>
      <c r="F5" s="73"/>
      <c r="G5" s="114" t="s">
        <v>12</v>
      </c>
      <c r="H5" s="101" t="s">
        <v>119</v>
      </c>
      <c r="I5" s="101"/>
      <c r="J5" s="101" t="s">
        <v>19</v>
      </c>
      <c r="K5" s="92" t="s">
        <v>22</v>
      </c>
    </row>
    <row r="6" spans="1:11" ht="58.5" customHeight="1" x14ac:dyDescent="0.25">
      <c r="A6" s="113"/>
      <c r="B6" s="113"/>
      <c r="C6" s="107" t="s">
        <v>117</v>
      </c>
      <c r="D6" s="108"/>
      <c r="E6" s="109" t="s">
        <v>6</v>
      </c>
      <c r="F6" s="110"/>
      <c r="G6" s="115"/>
      <c r="H6" s="101"/>
      <c r="I6" s="101"/>
      <c r="J6" s="73"/>
      <c r="K6" s="113"/>
    </row>
    <row r="7" spans="1:11" ht="56.25" x14ac:dyDescent="0.25">
      <c r="A7" s="113"/>
      <c r="B7" s="113"/>
      <c r="C7" s="34" t="s">
        <v>10</v>
      </c>
      <c r="D7" s="34" t="s">
        <v>11</v>
      </c>
      <c r="E7" s="34" t="s">
        <v>10</v>
      </c>
      <c r="F7" s="34" t="s">
        <v>11</v>
      </c>
      <c r="G7" s="115"/>
      <c r="H7" s="34" t="s">
        <v>14</v>
      </c>
      <c r="I7" s="34" t="s">
        <v>13</v>
      </c>
      <c r="J7" s="112"/>
      <c r="K7" s="113"/>
    </row>
    <row r="8" spans="1:11" ht="21.75" customHeight="1" x14ac:dyDescent="0.3">
      <c r="A8" s="41">
        <v>1</v>
      </c>
      <c r="B8" s="41" t="s">
        <v>60</v>
      </c>
      <c r="C8" s="41"/>
      <c r="D8" s="41"/>
      <c r="E8" s="41"/>
      <c r="F8" s="41"/>
      <c r="G8" s="41"/>
      <c r="H8" s="41"/>
      <c r="I8" s="41"/>
      <c r="J8" s="41">
        <v>5</v>
      </c>
      <c r="K8" s="42">
        <f>J8*400000</f>
        <v>2000000</v>
      </c>
    </row>
    <row r="9" spans="1:11" ht="21.75" customHeight="1" x14ac:dyDescent="0.3">
      <c r="A9" s="41">
        <v>2</v>
      </c>
      <c r="B9" s="41" t="s">
        <v>61</v>
      </c>
      <c r="C9" s="41"/>
      <c r="D9" s="41"/>
      <c r="E9" s="41"/>
      <c r="F9" s="41"/>
      <c r="G9" s="41"/>
      <c r="H9" s="41"/>
      <c r="I9" s="41"/>
      <c r="J9" s="41">
        <v>8</v>
      </c>
      <c r="K9" s="42">
        <f t="shared" ref="K9:K11" si="0">J9*400000</f>
        <v>3200000</v>
      </c>
    </row>
    <row r="10" spans="1:11" ht="21.75" customHeight="1" x14ac:dyDescent="0.3">
      <c r="A10" s="41">
        <v>3</v>
      </c>
      <c r="B10" s="41" t="s">
        <v>62</v>
      </c>
      <c r="C10" s="41"/>
      <c r="D10" s="41"/>
      <c r="E10" s="41"/>
      <c r="F10" s="41"/>
      <c r="G10" s="41"/>
      <c r="H10" s="41"/>
      <c r="I10" s="41"/>
      <c r="J10" s="41">
        <v>3</v>
      </c>
      <c r="K10" s="42">
        <f t="shared" si="0"/>
        <v>1200000</v>
      </c>
    </row>
    <row r="11" spans="1:11" ht="21.75" customHeight="1" x14ac:dyDescent="0.3">
      <c r="A11" s="111" t="s">
        <v>16</v>
      </c>
      <c r="B11" s="111"/>
      <c r="C11" s="41"/>
      <c r="D11" s="41"/>
      <c r="E11" s="41"/>
      <c r="F11" s="41"/>
      <c r="G11" s="41"/>
      <c r="H11" s="41"/>
      <c r="I11" s="41"/>
      <c r="J11" s="43">
        <f>SUM(J8:J10)</f>
        <v>16</v>
      </c>
      <c r="K11" s="53">
        <f t="shared" si="0"/>
        <v>6400000</v>
      </c>
    </row>
  </sheetData>
  <mergeCells count="13">
    <mergeCell ref="C6:D6"/>
    <mergeCell ref="E6:F6"/>
    <mergeCell ref="A11:B11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"/>
  <sheetViews>
    <sheetView workbookViewId="0">
      <selection activeCell="P8" sqref="P8"/>
    </sheetView>
  </sheetViews>
  <sheetFormatPr defaultRowHeight="15" x14ac:dyDescent="0.25"/>
  <cols>
    <col min="1" max="1" width="4.42578125" customWidth="1"/>
    <col min="2" max="2" width="21" customWidth="1"/>
    <col min="3" max="10" width="10.5703125" customWidth="1"/>
    <col min="11" max="11" width="18.28515625" customWidth="1"/>
  </cols>
  <sheetData>
    <row r="1" spans="1:11" ht="52.5" customHeight="1" x14ac:dyDescent="0.25">
      <c r="A1" s="56" t="s">
        <v>108</v>
      </c>
      <c r="B1" s="56"/>
      <c r="C1" s="56"/>
      <c r="D1" s="56"/>
      <c r="E1" s="56"/>
      <c r="F1" s="72" t="s">
        <v>0</v>
      </c>
      <c r="G1" s="72"/>
      <c r="H1" s="72"/>
      <c r="I1" s="72"/>
      <c r="J1" s="72"/>
      <c r="K1" s="72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37.5" customHeight="1" x14ac:dyDescent="0.25">
      <c r="A3" s="57" t="s">
        <v>120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112" t="s">
        <v>1</v>
      </c>
      <c r="B5" s="112" t="s">
        <v>2</v>
      </c>
      <c r="C5" s="73" t="s">
        <v>4</v>
      </c>
      <c r="D5" s="73"/>
      <c r="E5" s="73"/>
      <c r="F5" s="73"/>
      <c r="G5" s="114" t="s">
        <v>12</v>
      </c>
      <c r="H5" s="101" t="s">
        <v>7</v>
      </c>
      <c r="I5" s="101"/>
      <c r="J5" s="101" t="s">
        <v>125</v>
      </c>
      <c r="K5" s="92" t="s">
        <v>22</v>
      </c>
    </row>
    <row r="6" spans="1:11" ht="58.5" customHeight="1" x14ac:dyDescent="0.25">
      <c r="A6" s="113"/>
      <c r="B6" s="113"/>
      <c r="C6" s="107" t="s">
        <v>117</v>
      </c>
      <c r="D6" s="108"/>
      <c r="E6" s="109" t="s">
        <v>6</v>
      </c>
      <c r="F6" s="110"/>
      <c r="G6" s="115"/>
      <c r="H6" s="101"/>
      <c r="I6" s="101"/>
      <c r="J6" s="73"/>
      <c r="K6" s="113"/>
    </row>
    <row r="7" spans="1:11" ht="56.25" x14ac:dyDescent="0.25">
      <c r="A7" s="113"/>
      <c r="B7" s="113"/>
      <c r="C7" s="34" t="s">
        <v>10</v>
      </c>
      <c r="D7" s="34" t="s">
        <v>11</v>
      </c>
      <c r="E7" s="34" t="s">
        <v>10</v>
      </c>
      <c r="F7" s="34" t="s">
        <v>11</v>
      </c>
      <c r="G7" s="115"/>
      <c r="H7" s="34" t="s">
        <v>14</v>
      </c>
      <c r="I7" s="34" t="s">
        <v>13</v>
      </c>
      <c r="J7" s="112"/>
      <c r="K7" s="113"/>
    </row>
    <row r="8" spans="1:11" ht="21.75" customHeight="1" x14ac:dyDescent="0.3">
      <c r="A8" s="41">
        <v>1</v>
      </c>
      <c r="B8" s="41" t="s">
        <v>63</v>
      </c>
      <c r="C8" s="41"/>
      <c r="D8" s="41">
        <v>200</v>
      </c>
      <c r="E8" s="41"/>
      <c r="F8" s="41"/>
      <c r="G8" s="41"/>
      <c r="H8" s="41"/>
      <c r="I8" s="41"/>
      <c r="J8" s="41"/>
      <c r="K8" s="42">
        <f>D8*38000</f>
        <v>7600000</v>
      </c>
    </row>
    <row r="9" spans="1:11" ht="21.75" customHeight="1" x14ac:dyDescent="0.3">
      <c r="A9" s="41">
        <v>2</v>
      </c>
      <c r="B9" s="41" t="s">
        <v>64</v>
      </c>
      <c r="C9" s="41"/>
      <c r="D9" s="41">
        <v>200</v>
      </c>
      <c r="E9" s="41"/>
      <c r="F9" s="41"/>
      <c r="G9" s="41"/>
      <c r="H9" s="41"/>
      <c r="I9" s="41"/>
      <c r="J9" s="41"/>
      <c r="K9" s="42">
        <f>D9*38000</f>
        <v>7600000</v>
      </c>
    </row>
    <row r="10" spans="1:11" ht="21.75" customHeight="1" x14ac:dyDescent="0.3">
      <c r="A10" s="111" t="s">
        <v>16</v>
      </c>
      <c r="B10" s="111"/>
      <c r="C10" s="43"/>
      <c r="D10" s="43">
        <v>400</v>
      </c>
      <c r="E10" s="43"/>
      <c r="F10" s="43"/>
      <c r="G10" s="43"/>
      <c r="H10" s="43"/>
      <c r="I10" s="43"/>
      <c r="J10" s="43"/>
      <c r="K10" s="53">
        <f t="shared" ref="K10" si="0">SUM(K8:K9)</f>
        <v>15200000</v>
      </c>
    </row>
  </sheetData>
  <mergeCells count="13">
    <mergeCell ref="C6:D6"/>
    <mergeCell ref="E6:F6"/>
    <mergeCell ref="A10:B10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2"/>
  <sheetViews>
    <sheetView workbookViewId="0">
      <selection sqref="A1:E1"/>
    </sheetView>
  </sheetViews>
  <sheetFormatPr defaultRowHeight="15" x14ac:dyDescent="0.25"/>
  <cols>
    <col min="1" max="1" width="4.42578125" customWidth="1"/>
    <col min="2" max="2" width="21.28515625" customWidth="1"/>
    <col min="3" max="10" width="10.140625" customWidth="1"/>
    <col min="11" max="11" width="17.85546875" customWidth="1"/>
  </cols>
  <sheetData>
    <row r="1" spans="1:11" ht="53.25" customHeight="1" x14ac:dyDescent="0.25">
      <c r="A1" s="56" t="s">
        <v>108</v>
      </c>
      <c r="B1" s="56"/>
      <c r="C1" s="56"/>
      <c r="D1" s="56"/>
      <c r="E1" s="56"/>
      <c r="F1" s="56" t="s">
        <v>0</v>
      </c>
      <c r="G1" s="56"/>
      <c r="H1" s="56"/>
      <c r="I1" s="56"/>
      <c r="J1" s="56"/>
      <c r="K1" s="56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42.75" customHeight="1" x14ac:dyDescent="0.25">
      <c r="A3" s="57" t="s">
        <v>122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112" t="s">
        <v>1</v>
      </c>
      <c r="B5" s="112" t="s">
        <v>2</v>
      </c>
      <c r="C5" s="73" t="s">
        <v>4</v>
      </c>
      <c r="D5" s="73"/>
      <c r="E5" s="73"/>
      <c r="F5" s="73"/>
      <c r="G5" s="114" t="s">
        <v>12</v>
      </c>
      <c r="H5" s="101" t="s">
        <v>121</v>
      </c>
      <c r="I5" s="101"/>
      <c r="J5" s="101" t="s">
        <v>19</v>
      </c>
      <c r="K5" s="92" t="s">
        <v>22</v>
      </c>
    </row>
    <row r="6" spans="1:11" ht="58.5" customHeight="1" x14ac:dyDescent="0.25">
      <c r="A6" s="113"/>
      <c r="B6" s="113"/>
      <c r="C6" s="107" t="s">
        <v>5</v>
      </c>
      <c r="D6" s="108"/>
      <c r="E6" s="109" t="s">
        <v>6</v>
      </c>
      <c r="F6" s="110"/>
      <c r="G6" s="115"/>
      <c r="H6" s="101"/>
      <c r="I6" s="101"/>
      <c r="J6" s="73"/>
      <c r="K6" s="113"/>
    </row>
    <row r="7" spans="1:11" ht="75" x14ac:dyDescent="0.25">
      <c r="A7" s="113"/>
      <c r="B7" s="113"/>
      <c r="C7" s="34" t="s">
        <v>10</v>
      </c>
      <c r="D7" s="34" t="s">
        <v>11</v>
      </c>
      <c r="E7" s="34" t="s">
        <v>10</v>
      </c>
      <c r="F7" s="34" t="s">
        <v>11</v>
      </c>
      <c r="G7" s="115"/>
      <c r="H7" s="34" t="s">
        <v>14</v>
      </c>
      <c r="I7" s="34" t="s">
        <v>13</v>
      </c>
      <c r="J7" s="112"/>
      <c r="K7" s="113"/>
    </row>
    <row r="8" spans="1:11" ht="26.25" customHeight="1" x14ac:dyDescent="0.3">
      <c r="A8" s="41">
        <v>1</v>
      </c>
      <c r="B8" s="41" t="s">
        <v>65</v>
      </c>
      <c r="C8" s="41"/>
      <c r="D8" s="41">
        <v>40</v>
      </c>
      <c r="E8" s="41"/>
      <c r="F8" s="41"/>
      <c r="G8" s="41"/>
      <c r="H8" s="41"/>
      <c r="I8" s="41"/>
      <c r="J8" s="41"/>
      <c r="K8" s="42">
        <f>D8*38000</f>
        <v>1520000</v>
      </c>
    </row>
    <row r="9" spans="1:11" ht="26.25" customHeight="1" x14ac:dyDescent="0.3">
      <c r="A9" s="41">
        <v>2</v>
      </c>
      <c r="B9" s="41" t="s">
        <v>66</v>
      </c>
      <c r="C9" s="41"/>
      <c r="D9" s="41">
        <v>87</v>
      </c>
      <c r="E9" s="41"/>
      <c r="F9" s="41"/>
      <c r="G9" s="41"/>
      <c r="H9" s="41"/>
      <c r="I9" s="41"/>
      <c r="J9" s="41"/>
      <c r="K9" s="42">
        <f t="shared" ref="K9:K10" si="0">D9*38000</f>
        <v>3306000</v>
      </c>
    </row>
    <row r="10" spans="1:11" ht="26.25" customHeight="1" x14ac:dyDescent="0.3">
      <c r="A10" s="41">
        <v>3</v>
      </c>
      <c r="B10" s="41" t="s">
        <v>67</v>
      </c>
      <c r="C10" s="41"/>
      <c r="D10" s="41">
        <v>40</v>
      </c>
      <c r="E10" s="41"/>
      <c r="F10" s="41"/>
      <c r="G10" s="41"/>
      <c r="H10" s="41"/>
      <c r="I10" s="41"/>
      <c r="J10" s="41"/>
      <c r="K10" s="42">
        <f t="shared" si="0"/>
        <v>1520000</v>
      </c>
    </row>
    <row r="11" spans="1:11" ht="26.25" customHeight="1" x14ac:dyDescent="0.3">
      <c r="A11" s="41">
        <v>4</v>
      </c>
      <c r="B11" s="41" t="s">
        <v>68</v>
      </c>
      <c r="C11" s="41"/>
      <c r="D11" s="41"/>
      <c r="E11" s="41"/>
      <c r="F11" s="41"/>
      <c r="G11" s="41"/>
      <c r="H11" s="41"/>
      <c r="I11" s="41"/>
      <c r="J11" s="41">
        <v>5</v>
      </c>
      <c r="K11" s="42">
        <f>J11*400000</f>
        <v>2000000</v>
      </c>
    </row>
    <row r="12" spans="1:11" ht="27" customHeight="1" x14ac:dyDescent="0.3">
      <c r="A12" s="54" t="s">
        <v>16</v>
      </c>
      <c r="B12" s="55"/>
      <c r="C12" s="41"/>
      <c r="D12" s="43">
        <f>SUM(D8:D11)</f>
        <v>167</v>
      </c>
      <c r="E12" s="43"/>
      <c r="F12" s="43"/>
      <c r="G12" s="43"/>
      <c r="H12" s="43"/>
      <c r="I12" s="43"/>
      <c r="J12" s="43">
        <f t="shared" ref="J12:K12" si="1">SUM(J8:J11)</f>
        <v>5</v>
      </c>
      <c r="K12" s="53">
        <f t="shared" si="1"/>
        <v>8346000</v>
      </c>
    </row>
  </sheetData>
  <mergeCells count="13">
    <mergeCell ref="C6:D6"/>
    <mergeCell ref="E6:F6"/>
    <mergeCell ref="A12:B12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"/>
  <sheetViews>
    <sheetView topLeftCell="B1" workbookViewId="0">
      <selection sqref="A1:E1"/>
    </sheetView>
  </sheetViews>
  <sheetFormatPr defaultRowHeight="15" x14ac:dyDescent="0.25"/>
  <cols>
    <col min="1" max="1" width="4.42578125" customWidth="1"/>
    <col min="2" max="2" width="18.140625" customWidth="1"/>
    <col min="3" max="10" width="11.140625" customWidth="1"/>
    <col min="11" max="11" width="19" customWidth="1"/>
  </cols>
  <sheetData>
    <row r="1" spans="1:11" ht="52.5" customHeight="1" x14ac:dyDescent="0.25">
      <c r="A1" s="56" t="s">
        <v>108</v>
      </c>
      <c r="B1" s="56"/>
      <c r="C1" s="56"/>
      <c r="D1" s="56"/>
      <c r="E1" s="56"/>
      <c r="F1" s="56" t="s">
        <v>0</v>
      </c>
      <c r="G1" s="56"/>
      <c r="H1" s="56"/>
      <c r="I1" s="56"/>
      <c r="J1" s="56"/>
      <c r="K1" s="56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41.25" customHeight="1" x14ac:dyDescent="0.25">
      <c r="A3" s="57" t="s">
        <v>123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112" t="s">
        <v>1</v>
      </c>
      <c r="B5" s="112" t="s">
        <v>2</v>
      </c>
      <c r="C5" s="73" t="s">
        <v>4</v>
      </c>
      <c r="D5" s="73"/>
      <c r="E5" s="73"/>
      <c r="F5" s="73"/>
      <c r="G5" s="114" t="s">
        <v>12</v>
      </c>
      <c r="H5" s="101" t="s">
        <v>7</v>
      </c>
      <c r="I5" s="101"/>
      <c r="J5" s="101" t="s">
        <v>19</v>
      </c>
      <c r="K5" s="92" t="s">
        <v>22</v>
      </c>
    </row>
    <row r="6" spans="1:11" ht="69" customHeight="1" x14ac:dyDescent="0.25">
      <c r="A6" s="113"/>
      <c r="B6" s="113"/>
      <c r="C6" s="107" t="s">
        <v>5</v>
      </c>
      <c r="D6" s="108"/>
      <c r="E6" s="109" t="s">
        <v>6</v>
      </c>
      <c r="F6" s="110"/>
      <c r="G6" s="115"/>
      <c r="H6" s="101"/>
      <c r="I6" s="101"/>
      <c r="J6" s="73"/>
      <c r="K6" s="113"/>
    </row>
    <row r="7" spans="1:11" ht="56.25" x14ac:dyDescent="0.25">
      <c r="A7" s="113"/>
      <c r="B7" s="113"/>
      <c r="C7" s="34" t="s">
        <v>10</v>
      </c>
      <c r="D7" s="34" t="s">
        <v>11</v>
      </c>
      <c r="E7" s="34" t="s">
        <v>10</v>
      </c>
      <c r="F7" s="34" t="s">
        <v>11</v>
      </c>
      <c r="G7" s="115"/>
      <c r="H7" s="34" t="s">
        <v>14</v>
      </c>
      <c r="I7" s="34" t="s">
        <v>13</v>
      </c>
      <c r="J7" s="112"/>
      <c r="K7" s="113"/>
    </row>
    <row r="8" spans="1:11" ht="26.25" customHeight="1" x14ac:dyDescent="0.3">
      <c r="A8" s="41">
        <v>1</v>
      </c>
      <c r="B8" s="41" t="s">
        <v>69</v>
      </c>
      <c r="C8" s="41"/>
      <c r="D8" s="41">
        <v>150</v>
      </c>
      <c r="E8" s="41"/>
      <c r="F8" s="41"/>
      <c r="G8" s="41"/>
      <c r="H8" s="41"/>
      <c r="I8" s="41"/>
      <c r="J8" s="41"/>
      <c r="K8" s="42">
        <f>D8*38000</f>
        <v>5700000</v>
      </c>
    </row>
    <row r="9" spans="1:11" ht="27" customHeight="1" x14ac:dyDescent="0.3">
      <c r="A9" s="54" t="s">
        <v>16</v>
      </c>
      <c r="B9" s="55"/>
      <c r="C9" s="41"/>
      <c r="D9" s="43">
        <f>SUM(D8:D8)</f>
        <v>150</v>
      </c>
      <c r="E9" s="43"/>
      <c r="F9" s="43"/>
      <c r="G9" s="43"/>
      <c r="H9" s="43"/>
      <c r="I9" s="43"/>
      <c r="J9" s="43"/>
      <c r="K9" s="53">
        <f>SUM(K8:K8)</f>
        <v>5700000</v>
      </c>
    </row>
  </sheetData>
  <mergeCells count="13">
    <mergeCell ref="C6:D6"/>
    <mergeCell ref="E6:F6"/>
    <mergeCell ref="A9:B9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"/>
  <sheetViews>
    <sheetView topLeftCell="A4" workbookViewId="0">
      <selection activeCell="H15" sqref="H15"/>
    </sheetView>
  </sheetViews>
  <sheetFormatPr defaultRowHeight="15" x14ac:dyDescent="0.25"/>
  <cols>
    <col min="1" max="1" width="4.42578125" customWidth="1"/>
    <col min="2" max="2" width="20.85546875" customWidth="1"/>
    <col min="3" max="10" width="10.5703125" customWidth="1"/>
    <col min="11" max="11" width="17.28515625" customWidth="1"/>
  </cols>
  <sheetData>
    <row r="1" spans="1:11" ht="53.25" customHeight="1" x14ac:dyDescent="0.25">
      <c r="A1" s="56" t="s">
        <v>108</v>
      </c>
      <c r="B1" s="56"/>
      <c r="C1" s="56"/>
      <c r="D1" s="56"/>
      <c r="E1" s="56"/>
      <c r="F1" s="56" t="s">
        <v>0</v>
      </c>
      <c r="G1" s="56"/>
      <c r="H1" s="56"/>
      <c r="I1" s="56"/>
      <c r="J1" s="56"/>
      <c r="K1" s="56"/>
    </row>
    <row r="2" spans="1:11" ht="16.5" x14ac:dyDescent="0.25">
      <c r="A2" s="1"/>
      <c r="B2" s="1"/>
      <c r="C2" s="2"/>
      <c r="D2" s="1"/>
      <c r="E2" s="1"/>
      <c r="F2" s="1"/>
      <c r="G2" s="1"/>
      <c r="H2" s="1"/>
    </row>
    <row r="3" spans="1:11" ht="42" customHeight="1" x14ac:dyDescent="0.25">
      <c r="A3" s="57" t="s">
        <v>124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6.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8.5" customHeight="1" x14ac:dyDescent="0.25">
      <c r="A5" s="112" t="s">
        <v>1</v>
      </c>
      <c r="B5" s="112" t="s">
        <v>2</v>
      </c>
      <c r="C5" s="73" t="s">
        <v>4</v>
      </c>
      <c r="D5" s="73"/>
      <c r="E5" s="73"/>
      <c r="F5" s="73"/>
      <c r="G5" s="114" t="s">
        <v>12</v>
      </c>
      <c r="H5" s="101" t="s">
        <v>7</v>
      </c>
      <c r="I5" s="101"/>
      <c r="J5" s="101" t="s">
        <v>19</v>
      </c>
      <c r="K5" s="92" t="s">
        <v>22</v>
      </c>
    </row>
    <row r="6" spans="1:11" ht="58.5" customHeight="1" x14ac:dyDescent="0.25">
      <c r="A6" s="113"/>
      <c r="B6" s="113"/>
      <c r="C6" s="107" t="s">
        <v>5</v>
      </c>
      <c r="D6" s="108"/>
      <c r="E6" s="109" t="s">
        <v>6</v>
      </c>
      <c r="F6" s="110"/>
      <c r="G6" s="115"/>
      <c r="H6" s="101"/>
      <c r="I6" s="101"/>
      <c r="J6" s="73"/>
      <c r="K6" s="113"/>
    </row>
    <row r="7" spans="1:11" ht="56.25" x14ac:dyDescent="0.25">
      <c r="A7" s="113"/>
      <c r="B7" s="113"/>
      <c r="C7" s="34" t="s">
        <v>10</v>
      </c>
      <c r="D7" s="34" t="s">
        <v>11</v>
      </c>
      <c r="E7" s="34" t="s">
        <v>10</v>
      </c>
      <c r="F7" s="34" t="s">
        <v>11</v>
      </c>
      <c r="G7" s="115"/>
      <c r="H7" s="34" t="s">
        <v>14</v>
      </c>
      <c r="I7" s="34" t="s">
        <v>13</v>
      </c>
      <c r="J7" s="112"/>
      <c r="K7" s="113"/>
    </row>
    <row r="8" spans="1:11" ht="26.25" customHeight="1" x14ac:dyDescent="0.3">
      <c r="A8" s="41">
        <v>1</v>
      </c>
      <c r="B8" s="41" t="s">
        <v>70</v>
      </c>
      <c r="C8" s="41"/>
      <c r="D8" s="41"/>
      <c r="E8" s="41"/>
      <c r="F8" s="41"/>
      <c r="G8" s="41"/>
      <c r="H8" s="41"/>
      <c r="I8" s="41"/>
      <c r="J8" s="41">
        <v>8</v>
      </c>
      <c r="K8" s="42">
        <f>J8*400000</f>
        <v>3200000</v>
      </c>
    </row>
    <row r="9" spans="1:11" ht="27" customHeight="1" x14ac:dyDescent="0.3">
      <c r="A9" s="54" t="s">
        <v>16</v>
      </c>
      <c r="B9" s="55"/>
      <c r="C9" s="41"/>
      <c r="D9" s="43">
        <f>SUM(D8:D8)</f>
        <v>0</v>
      </c>
      <c r="E9" s="43"/>
      <c r="F9" s="43"/>
      <c r="G9" s="43"/>
      <c r="H9" s="43"/>
      <c r="I9" s="43"/>
      <c r="J9" s="43">
        <f>SUM(J8:J8)</f>
        <v>8</v>
      </c>
      <c r="K9" s="53">
        <f>SUM(K8:K8)</f>
        <v>3200000</v>
      </c>
    </row>
  </sheetData>
  <mergeCells count="13">
    <mergeCell ref="C6:D6"/>
    <mergeCell ref="E6:F6"/>
    <mergeCell ref="A9:B9"/>
    <mergeCell ref="A1:E1"/>
    <mergeCell ref="F1:K1"/>
    <mergeCell ref="A3:K3"/>
    <mergeCell ref="A5:A7"/>
    <mergeCell ref="B5:B7"/>
    <mergeCell ref="C5:F5"/>
    <mergeCell ref="G5:G7"/>
    <mergeCell ref="H5:I6"/>
    <mergeCell ref="J5:J7"/>
    <mergeCell ref="K5:K7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Xuân lam 1</vt:lpstr>
      <vt:lpstr>Xuân lam 2</vt:lpstr>
      <vt:lpstr>Xuân lam 5</vt:lpstr>
      <vt:lpstr>BC XUÂN LAM 5</vt:lpstr>
      <vt:lpstr>Thuận Hồng</vt:lpstr>
      <vt:lpstr>Biểu Tổng Hợp</vt:lpstr>
      <vt:lpstr>Tiên sơn</vt:lpstr>
      <vt:lpstr>BC tiên sơn</vt:lpstr>
      <vt:lpstr>phúc sơn</vt:lpstr>
      <vt:lpstr>La Giang</vt:lpstr>
      <vt:lpstr>TDP 6</vt:lpstr>
      <vt:lpstr>Quỳnh Lâm</vt:lpstr>
      <vt:lpstr>TDP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2026-05-16T08:54:45Z</cp:lastPrinted>
  <dcterms:created xsi:type="dcterms:W3CDTF">2026-04-10T08:29:40Z</dcterms:created>
  <dcterms:modified xsi:type="dcterms:W3CDTF">2026-05-16T09:15:21Z</dcterms:modified>
</cp:coreProperties>
</file>