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UC KINH TE\PHONG CHONG THIEN TAI\PCTT 2025\HO SO HO TRO BAO SO 5\NIEM YET HO TRO BAO LUT NAM 2025 NN\"/>
    </mc:Choice>
  </mc:AlternateContent>
  <xr:revisionPtr revIDLastSave="0" documentId="13_ncr:1_{B39DE8FD-9652-4ED0-9D67-06C1D45EF1A8}" xr6:coauthVersionLast="47" xr6:coauthVersionMax="47" xr10:uidLastSave="{00000000-0000-0000-0000-000000000000}"/>
  <bookViews>
    <workbookView xWindow="-120" yWindow="-120" windowWidth="29040" windowHeight="15720" firstSheet="4" activeTab="9" xr2:uid="{00000000-000D-0000-FFFF-FFFF00000000}"/>
  </bookViews>
  <sheets>
    <sheet name="Thuận Hồng" sheetId="1" r:id="rId1"/>
    <sheet name="Tổng hợp lâm nghiệp" sheetId="5" r:id="rId2"/>
    <sheet name="Quỳnh Lâm" sheetId="2" r:id="rId3"/>
    <sheet name="BC Quỳnh Lâm" sheetId="6" r:id="rId4"/>
    <sheet name="Xuân Lam 1" sheetId="3" r:id="rId5"/>
    <sheet name="BC Xuan lam 1" sheetId="7" r:id="rId6"/>
    <sheet name="Xuân lam 5" sheetId="4" r:id="rId7"/>
    <sheet name="BC xuan lam 5" sheetId="8" r:id="rId8"/>
    <sheet name=" BC PHÚC SƠN" sheetId="9" r:id="rId9"/>
    <sheet name="phúc sơn" sheetId="10" r:id="rId10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0" l="1"/>
  <c r="G8" i="10"/>
  <c r="G9" i="10"/>
  <c r="D10" i="5"/>
  <c r="E10" i="5"/>
  <c r="F10" i="5"/>
  <c r="G5" i="5"/>
  <c r="G6" i="5"/>
  <c r="G7" i="5"/>
  <c r="G8" i="5"/>
  <c r="G9" i="5"/>
  <c r="G10" i="5"/>
  <c r="E23" i="4"/>
  <c r="G23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7" i="4"/>
  <c r="E23" i="8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E43" i="3"/>
  <c r="D9" i="2"/>
  <c r="E9" i="2"/>
  <c r="F9" i="2"/>
  <c r="G7" i="2"/>
  <c r="G8" i="2"/>
  <c r="G9" i="2"/>
  <c r="D9" i="10"/>
  <c r="E9" i="9"/>
  <c r="D9" i="9"/>
  <c r="C9" i="9"/>
  <c r="E43" i="7"/>
  <c r="E9" i="6"/>
  <c r="D9" i="6"/>
  <c r="C9" i="6"/>
  <c r="C9" i="2"/>
  <c r="C10" i="5"/>
  <c r="D10" i="1"/>
  <c r="G10" i="1"/>
  <c r="G8" i="1"/>
  <c r="G9" i="1"/>
  <c r="G7" i="1"/>
</calcChain>
</file>

<file path=xl/sharedStrings.xml><?xml version="1.0" encoding="utf-8"?>
<sst xmlns="http://schemas.openxmlformats.org/spreadsheetml/2006/main" count="269" uniqueCount="109">
  <si>
    <t>CỘNG HÒA XÃ HỘI CHỦ NGHĨA VIỆT NAM
Độc lập - Tự do - Hạnh phúc</t>
  </si>
  <si>
    <t>Họ và Tên</t>
  </si>
  <si>
    <t>Xác nhận của hộ</t>
  </si>
  <si>
    <t>Tổng cộng</t>
  </si>
  <si>
    <t>STT</t>
  </si>
  <si>
    <t xml:space="preserve">Thiệt hại trên 70% </t>
  </si>
  <si>
    <t>Thiệt hại từ 30 % đến 70%</t>
  </si>
  <si>
    <t>Diện tích cây rừng, cây lâm sản ngoài gỗ trồng trên đất lâm nghiệp mới trồng đến 1/2 chu kỳ khai thác</t>
  </si>
  <si>
    <t>Diện tích cây rừng, cây lâm sản ngoài gỗ trồng trên đất lâm nghiệp trên 1/2 chu kỳ khai thác, diện tích rừng trồng gỗ lớn trên 03 năm tuổi</t>
  </si>
  <si>
    <t>Phan Tiến Sỹ</t>
  </si>
  <si>
    <t>Nguyễn Hữu Tịnh</t>
  </si>
  <si>
    <t>Nguyễn Văn Khương</t>
  </si>
  <si>
    <t>UBND PHƯỜNG BẮC HỒNG LĨNH
TỔ DÂN PHỐ: QUỲNH LÂM</t>
  </si>
  <si>
    <t>Đoàn Văn Sơn</t>
  </si>
  <si>
    <t>Phan Trọng Thành</t>
  </si>
  <si>
    <t>UBND PHƯỜNG BẮC HỒNG LĨNH
TỔ DÂN PHỐ: XUÂN LAM 1</t>
  </si>
  <si>
    <t>Nguyễn Tăng Thu</t>
  </si>
  <si>
    <t>Bùi Văn Tới</t>
  </si>
  <si>
    <t>Nguyễn Ngọc Lợi</t>
  </si>
  <si>
    <t>Trần Đức Phấn</t>
  </si>
  <si>
    <t>Trần Văn Nhơn</t>
  </si>
  <si>
    <t>Lê Thiết Hùng</t>
  </si>
  <si>
    <t>Trần Đức Xuyến</t>
  </si>
  <si>
    <t>Trần Ngọc Tuân</t>
  </si>
  <si>
    <t>Trần Xuân Khang</t>
  </si>
  <si>
    <t>Trần Trọng Đại</t>
  </si>
  <si>
    <t>Trần Đức Khởi</t>
  </si>
  <si>
    <t>Nguyễn Hữu Trí</t>
  </si>
  <si>
    <t>Trần Đình Quy</t>
  </si>
  <si>
    <t>Trần Thị Phương ( Phúc)</t>
  </si>
  <si>
    <t>Lê Quang Chính</t>
  </si>
  <si>
    <t>Trần Văn Hiền</t>
  </si>
  <si>
    <t>Trần Văn Cương</t>
  </si>
  <si>
    <t>Nguyễn Công Sỹ</t>
  </si>
  <si>
    <t>Trần Văn Tuấn</t>
  </si>
  <si>
    <t>Nguyễn Văn Vịnh</t>
  </si>
  <si>
    <t>Trần Hữu Chung</t>
  </si>
  <si>
    <t>Nguyễn Xuân Thanh</t>
  </si>
  <si>
    <t>Nguyễn Xuân Hạ</t>
  </si>
  <si>
    <t>Nguyễn Viết Trì</t>
  </si>
  <si>
    <t>Nguyễn Xuân Ninh</t>
  </si>
  <si>
    <t>Thái Thị Hòa</t>
  </si>
  <si>
    <t>Nguyễn Văn Lai</t>
  </si>
  <si>
    <t>Nguyễn Đình Khiêm</t>
  </si>
  <si>
    <t>Nguyễn Thị Phước</t>
  </si>
  <si>
    <t>Trần Văn Thắng</t>
  </si>
  <si>
    <t>Nguyễn Thị Kim Dung</t>
  </si>
  <si>
    <t>Nguyễn Trọng Tuyến</t>
  </si>
  <si>
    <t>Trần Đức Liên</t>
  </si>
  <si>
    <t>Trần Đức Chung</t>
  </si>
  <si>
    <t>Nguyễn Ngọc Cát</t>
  </si>
  <si>
    <t xml:space="preserve">Xác nhận của đại diện TDP </t>
  </si>
  <si>
    <t>UBND PHƯỜNG BẮC HỒNG LĨNH
TỔ DÂN PHỐ: XUÂN LAM 5</t>
  </si>
  <si>
    <t>Nguyễn Xuân Tùng</t>
  </si>
  <si>
    <t>Đặng Thế Phi</t>
  </si>
  <si>
    <t>Võ Tá Cẩm</t>
  </si>
  <si>
    <t>Nguyễn Đức Đồng</t>
  </si>
  <si>
    <t>Phan Xuân Tịnh</t>
  </si>
  <si>
    <t>Trịnh Hồng Thanh</t>
  </si>
  <si>
    <t>Trần Đình Vinh</t>
  </si>
  <si>
    <t>Trần Thị Thuyên</t>
  </si>
  <si>
    <t xml:space="preserve"> Võ Tá Hồng</t>
  </si>
  <si>
    <t>Lê Thị Nga</t>
  </si>
  <si>
    <t>Lê Duy Cử</t>
  </si>
  <si>
    <t>Phạm Văn Kế</t>
  </si>
  <si>
    <t>Phạm Quang Xuân</t>
  </si>
  <si>
    <t>Nguyễn Đình Tiêu</t>
  </si>
  <si>
    <t>Bùi Văn Chiến</t>
  </si>
  <si>
    <t>Hoàng Văn Tần</t>
  </si>
  <si>
    <t>Tổng Cộng</t>
  </si>
  <si>
    <t>Thành tiền 
( đồng)</t>
  </si>
  <si>
    <t>Thành tiền
 (đồng)</t>
  </si>
  <si>
    <t>ỦY BAN NHÂN DÂN
PHƯỜNG BẮC HỒNG LĨNH</t>
  </si>
  <si>
    <t>Đơn vị</t>
  </si>
  <si>
    <t>Thuận Hồng</t>
  </si>
  <si>
    <t>Quỳnh Lâm</t>
  </si>
  <si>
    <t>Xuân lam 1</t>
  </si>
  <si>
    <t>Xuân Lam 5</t>
  </si>
  <si>
    <t>Phúc sơn</t>
  </si>
  <si>
    <t>TM. ỦY BAN NHÂN DÂN</t>
  </si>
  <si>
    <t>NGƯỜI LẬP BIỂU</t>
  </si>
  <si>
    <t>KT. CHỦ TỊCH</t>
  </si>
  <si>
    <t>PHÓ CHỦ TỊCH</t>
  </si>
  <si>
    <t xml:space="preserve"> Phan Thanh Tùng</t>
  </si>
  <si>
    <t>BÁO CÁO  
DANH SÁCH CÁC HỘ BỊ THIỆT HẠI VỀ LÂM NGHIỆP DO BÃO SỐ 5, SỐ 6, SỐ 10 năm 2025</t>
  </si>
  <si>
    <t>Người lập biểu</t>
  </si>
  <si>
    <t>Xác nhận của Tổ trưởng Tổ dân phố Quỳnh Lâm</t>
  </si>
  <si>
    <t>ĐVT: Ha</t>
  </si>
  <si>
    <t xml:space="preserve"> DANH SÁCH
 CÁC HỘ BỊ THIỆT HẠI VỀ LÂM NGHIỆP DO BÃO SỐ 5, SỐ 6, SỐ 10 năm 2025</t>
  </si>
  <si>
    <t>Người lập danh sách</t>
  </si>
  <si>
    <t>ĐVT: M2</t>
  </si>
  <si>
    <t>UBND PHƯỜNG BẮC HỒNG LĨNH
TỔ DÂN PHỐ: PHÚC SƠN</t>
  </si>
  <si>
    <t>Lê Đức Thuận</t>
  </si>
  <si>
    <r>
      <t>TỔNG HỢP DANH SÁCH
 HỖ TRỢ ĐỐI VỚI LÂM NGHIỆP BỊ THIỆT HẠI DO THIÊN TAI NĂM 2025</t>
    </r>
    <r>
      <rPr>
        <b/>
        <i/>
        <sz val="13"/>
        <color theme="1"/>
        <rFont val="Times New Roman"/>
        <family val="1"/>
      </rPr>
      <t xml:space="preserve">
</t>
    </r>
  </si>
  <si>
    <t>ỦY BAN NHÂN DÂN 
PHƯỜNG BẮC HỒNG LĨNH</t>
  </si>
  <si>
    <t>ĐVT: m2</t>
  </si>
  <si>
    <t xml:space="preserve"> BÁO CÁO 
DANH SÁCH CÁC HỘ BỊ THIỆT HẠI VỀ LÂM NGHIỆP DO BÃO THIÊN TAI  NĂM 2025</t>
  </si>
  <si>
    <t>Bắc Hồng Lĩnh, ngày        tháng 5 năm 2026</t>
  </si>
  <si>
    <t>Nguyễn Duy Đức</t>
  </si>
  <si>
    <t>Lê Xuân Hồng</t>
  </si>
  <si>
    <t>Thành tiền
 ( đồng)</t>
  </si>
  <si>
    <t>Kinh phí hỗ trợ</t>
  </si>
  <si>
    <t xml:space="preserve"> DANH SÁCH
  NIÊM YẾT CÁC HỘ BỊ THIỆT HẠI VỀ LÂM NGHIỆP DO THIÊN TAI  NĂM 2025 TỔ DÂN PHỐ THUẬN HỒNG</t>
  </si>
  <si>
    <t xml:space="preserve">UỶ BAN NHÂN DÂN
PHƯỜNG BẮC HỒNG LĨNH
</t>
  </si>
  <si>
    <t xml:space="preserve"> DANH SÁCH
 NIÊM YẾT CÁC HỘ BỊ THIỆT HẠI VỀ LÂM NGHIỆP DO THIÊN TAI NĂM 2025 TỔ DÂN PHỐ QUỲNH LÂM</t>
  </si>
  <si>
    <t xml:space="preserve"> DANH SÁCH
 NIÊM YẾT CÁC HỘ BỊ THIỆT HẠI VỀ LÂM NGHIỆP DO THIÊN TAI NĂM 2025 TỔ DÂN PHỐ XUÂN LAM 1</t>
  </si>
  <si>
    <t xml:space="preserve"> DANH SÁCH
NIÊM YẾT CÁC HỘ BỊ THIỆT HẠI VỀ LÂM NGHIỆP DO THIÊN TAI NĂM  2025 TDP XUÂN LAM 5</t>
  </si>
  <si>
    <t xml:space="preserve">UỶ BAN NHÂN DÂN 
PHƯỜNG BẮC HỒNG LĨNH
</t>
  </si>
  <si>
    <t xml:space="preserve"> DANH SÁCH
 NIÊM YẾT CÁC HỘ BỊ THIỆT HẠI VỀ LÂM NGHIỆP DO THIÊN TAI NĂM  2025 TDP PHÚC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</si>
</sst>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_(* #,##0_);_(* \(#,##0\);_(* &quot;-&quot;??_);_(@_)"/>
    <numFmt numFmtId="166" formatCode="_(* #,##0.0_);_(* \(#,##0.0\);_(* &quot;-&quot;??_);_(@_)"/>
    <numFmt numFmtId="167" formatCode="_-* #,##0\ _₫_-;\-* #,##0\ _₫_-;_-* &quot;-&quot;??\ _₫_-;_-@_-"/>
  </numFmts>
  <fonts count="16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i/>
      <sz val="13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Calibri"/>
      <family val="2"/>
      <charset val="163"/>
      <scheme val="minor"/>
    </font>
    <font>
      <sz val="14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2" xfId="0" applyBorder="1"/>
    <xf numFmtId="0" fontId="6" fillId="0" borderId="2" xfId="0" applyFont="1" applyBorder="1"/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/>
    <xf numFmtId="164" fontId="5" fillId="0" borderId="0" xfId="1" applyFont="1"/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165" fontId="10" fillId="0" borderId="2" xfId="1" applyNumberFormat="1" applyFont="1" applyBorder="1" applyAlignment="1">
      <alignment horizontal="center" vertical="center"/>
    </xf>
    <xf numFmtId="166" fontId="8" fillId="0" borderId="5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166" fontId="11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/>
    <xf numFmtId="166" fontId="8" fillId="0" borderId="0" xfId="0" applyNumberFormat="1" applyFont="1"/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center" wrapText="1"/>
    </xf>
    <xf numFmtId="0" fontId="9" fillId="0" borderId="0" xfId="0" applyFont="1"/>
    <xf numFmtId="167" fontId="0" fillId="0" borderId="0" xfId="1" applyNumberFormat="1" applyFont="1"/>
    <xf numFmtId="165" fontId="0" fillId="0" borderId="0" xfId="0" applyNumberFormat="1"/>
    <xf numFmtId="1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67" fontId="3" fillId="0" borderId="2" xfId="1" applyNumberFormat="1" applyFont="1" applyBorder="1"/>
    <xf numFmtId="165" fontId="8" fillId="0" borderId="5" xfId="1" applyNumberFormat="1" applyFont="1" applyBorder="1" applyAlignment="1">
      <alignment horizontal="center" vertical="center"/>
    </xf>
    <xf numFmtId="167" fontId="10" fillId="0" borderId="0" xfId="1" applyNumberFormat="1" applyFont="1"/>
    <xf numFmtId="167" fontId="8" fillId="0" borderId="0" xfId="0" applyNumberFormat="1" applyFont="1"/>
    <xf numFmtId="0" fontId="13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14" fillId="0" borderId="2" xfId="0" applyFont="1" applyBorder="1"/>
    <xf numFmtId="165" fontId="8" fillId="0" borderId="2" xfId="1" applyNumberFormat="1" applyFont="1" applyBorder="1" applyAlignment="1">
      <alignment horizontal="center" vertical="center"/>
    </xf>
    <xf numFmtId="167" fontId="8" fillId="0" borderId="2" xfId="1" applyNumberFormat="1" applyFont="1" applyBorder="1"/>
    <xf numFmtId="2" fontId="10" fillId="0" borderId="2" xfId="0" applyNumberFormat="1" applyFont="1" applyBorder="1" applyAlignment="1">
      <alignment horizontal="right" vertical="center"/>
    </xf>
    <xf numFmtId="167" fontId="8" fillId="0" borderId="2" xfId="1" applyNumberFormat="1" applyFont="1" applyBorder="1" applyAlignment="1"/>
    <xf numFmtId="1" fontId="10" fillId="0" borderId="2" xfId="0" applyNumberFormat="1" applyFont="1" applyBorder="1" applyAlignment="1">
      <alignment horizontal="center" vertical="center"/>
    </xf>
    <xf numFmtId="0" fontId="15" fillId="0" borderId="2" xfId="0" applyFont="1" applyBorder="1"/>
    <xf numFmtId="1" fontId="10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167" fontId="10" fillId="0" borderId="2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1</xdr:row>
      <xdr:rowOff>19050</xdr:rowOff>
    </xdr:from>
    <xdr:to>
      <xdr:col>5</xdr:col>
      <xdr:colOff>904875</xdr:colOff>
      <xdr:row>1</xdr:row>
      <xdr:rowOff>19050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657725" y="495300"/>
          <a:ext cx="1895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552450</xdr:colOff>
      <xdr:row>1</xdr:row>
      <xdr:rowOff>19050</xdr:rowOff>
    </xdr:from>
    <xdr:to>
      <xdr:col>2</xdr:col>
      <xdr:colOff>323850</xdr:colOff>
      <xdr:row>1</xdr:row>
      <xdr:rowOff>19050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876300" y="495300"/>
          <a:ext cx="1095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0</xdr:row>
      <xdr:rowOff>447675</xdr:rowOff>
    </xdr:from>
    <xdr:to>
      <xdr:col>5</xdr:col>
      <xdr:colOff>971550</xdr:colOff>
      <xdr:row>0</xdr:row>
      <xdr:rowOff>447675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4752975" y="447675"/>
          <a:ext cx="1905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485775</xdr:colOff>
      <xdr:row>1</xdr:row>
      <xdr:rowOff>19050</xdr:rowOff>
    </xdr:from>
    <xdr:to>
      <xdr:col>2</xdr:col>
      <xdr:colOff>266700</xdr:colOff>
      <xdr:row>1</xdr:row>
      <xdr:rowOff>19050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933450" y="476250"/>
          <a:ext cx="81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904875</xdr:colOff>
      <xdr:row>0</xdr:row>
      <xdr:rowOff>628650</xdr:rowOff>
    </xdr:from>
    <xdr:to>
      <xdr:col>6</xdr:col>
      <xdr:colOff>638175</xdr:colOff>
      <xdr:row>0</xdr:row>
      <xdr:rowOff>647700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5343525" y="628650"/>
          <a:ext cx="21717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0</xdr:row>
      <xdr:rowOff>533400</xdr:rowOff>
    </xdr:from>
    <xdr:to>
      <xdr:col>2</xdr:col>
      <xdr:colOff>895350</xdr:colOff>
      <xdr:row>0</xdr:row>
      <xdr:rowOff>533400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447800" y="533400"/>
          <a:ext cx="1447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1</xdr:row>
      <xdr:rowOff>19050</xdr:rowOff>
    </xdr:from>
    <xdr:to>
      <xdr:col>6</xdr:col>
      <xdr:colOff>885825</xdr:colOff>
      <xdr:row>1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5400675" y="495300"/>
          <a:ext cx="1895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1171575</xdr:colOff>
      <xdr:row>1</xdr:row>
      <xdr:rowOff>19050</xdr:rowOff>
    </xdr:from>
    <xdr:to>
      <xdr:col>2</xdr:col>
      <xdr:colOff>942975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95425" y="495300"/>
          <a:ext cx="1095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3</xdr:row>
      <xdr:rowOff>19050</xdr:rowOff>
    </xdr:from>
    <xdr:to>
      <xdr:col>5</xdr:col>
      <xdr:colOff>523875</xdr:colOff>
      <xdr:row>3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3114675" y="1219200"/>
          <a:ext cx="262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0</xdr:row>
      <xdr:rowOff>600075</xdr:rowOff>
    </xdr:from>
    <xdr:to>
      <xdr:col>5</xdr:col>
      <xdr:colOff>1400175</xdr:colOff>
      <xdr:row>0</xdr:row>
      <xdr:rowOff>609600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4619625" y="600075"/>
          <a:ext cx="20002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0</xdr:row>
      <xdr:rowOff>447675</xdr:rowOff>
    </xdr:from>
    <xdr:to>
      <xdr:col>2</xdr:col>
      <xdr:colOff>295275</xdr:colOff>
      <xdr:row>0</xdr:row>
      <xdr:rowOff>447675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847725" y="4476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962025</xdr:colOff>
      <xdr:row>3</xdr:row>
      <xdr:rowOff>28575</xdr:rowOff>
    </xdr:from>
    <xdr:to>
      <xdr:col>5</xdr:col>
      <xdr:colOff>323850</xdr:colOff>
      <xdr:row>3</xdr:row>
      <xdr:rowOff>28575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>
          <a:off x="2838450" y="1438275"/>
          <a:ext cx="2705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</xdr:row>
      <xdr:rowOff>19050</xdr:rowOff>
    </xdr:from>
    <xdr:to>
      <xdr:col>6</xdr:col>
      <xdr:colOff>0</xdr:colOff>
      <xdr:row>1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4972050" y="49530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1</xdr:row>
      <xdr:rowOff>19050</xdr:rowOff>
    </xdr:from>
    <xdr:to>
      <xdr:col>2</xdr:col>
      <xdr:colOff>266700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819150" y="495300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981075</xdr:colOff>
      <xdr:row>3</xdr:row>
      <xdr:rowOff>0</xdr:rowOff>
    </xdr:from>
    <xdr:to>
      <xdr:col>5</xdr:col>
      <xdr:colOff>257175</xdr:colOff>
      <xdr:row>3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2857500" y="1200150"/>
          <a:ext cx="2876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714375</xdr:colOff>
      <xdr:row>3</xdr:row>
      <xdr:rowOff>9525</xdr:rowOff>
    </xdr:from>
    <xdr:to>
      <xdr:col>5</xdr:col>
      <xdr:colOff>76200</xdr:colOff>
      <xdr:row>3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2686050" y="1590675"/>
          <a:ext cx="3019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0</xdr:row>
      <xdr:rowOff>514350</xdr:rowOff>
    </xdr:from>
    <xdr:to>
      <xdr:col>2</xdr:col>
      <xdr:colOff>276225</xdr:colOff>
      <xdr:row>0</xdr:row>
      <xdr:rowOff>514350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>
        <a:xfrm>
          <a:off x="828675" y="514350"/>
          <a:ext cx="1028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0</xdr:row>
      <xdr:rowOff>628650</xdr:rowOff>
    </xdr:from>
    <xdr:to>
      <xdr:col>6</xdr:col>
      <xdr:colOff>47625</xdr:colOff>
      <xdr:row>0</xdr:row>
      <xdr:rowOff>628650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CxnSpPr/>
      </xdr:nvCxnSpPr>
      <xdr:spPr>
        <a:xfrm>
          <a:off x="4695825" y="628650"/>
          <a:ext cx="220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657225</xdr:colOff>
      <xdr:row>1</xdr:row>
      <xdr:rowOff>19050</xdr:rowOff>
    </xdr:from>
    <xdr:to>
      <xdr:col>6</xdr:col>
      <xdr:colOff>0</xdr:colOff>
      <xdr:row>1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4467225" y="495300"/>
          <a:ext cx="1905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1</xdr:row>
      <xdr:rowOff>19050</xdr:rowOff>
    </xdr:from>
    <xdr:to>
      <xdr:col>2</xdr:col>
      <xdr:colOff>266700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819150" y="495300"/>
          <a:ext cx="1028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3</xdr:row>
      <xdr:rowOff>28575</xdr:rowOff>
    </xdr:from>
    <xdr:to>
      <xdr:col>5</xdr:col>
      <xdr:colOff>561975</xdr:colOff>
      <xdr:row>3</xdr:row>
      <xdr:rowOff>28575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2886075" y="1228725"/>
          <a:ext cx="2914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1</xdr:row>
      <xdr:rowOff>19050</xdr:rowOff>
    </xdr:from>
    <xdr:to>
      <xdr:col>6</xdr:col>
      <xdr:colOff>38100</xdr:colOff>
      <xdr:row>1</xdr:row>
      <xdr:rowOff>19050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>
          <a:off x="4752975" y="49530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1</xdr:row>
      <xdr:rowOff>19050</xdr:rowOff>
    </xdr:from>
    <xdr:to>
      <xdr:col>2</xdr:col>
      <xdr:colOff>266700</xdr:colOff>
      <xdr:row>1</xdr:row>
      <xdr:rowOff>19050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/>
      </xdr:nvCxnSpPr>
      <xdr:spPr>
        <a:xfrm>
          <a:off x="819150" y="495300"/>
          <a:ext cx="1028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1</xdr:row>
      <xdr:rowOff>19050</xdr:rowOff>
    </xdr:from>
    <xdr:to>
      <xdr:col>6</xdr:col>
      <xdr:colOff>885825</xdr:colOff>
      <xdr:row>1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>
          <a:off x="5400675" y="495300"/>
          <a:ext cx="1895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1171575</xdr:colOff>
      <xdr:row>1</xdr:row>
      <xdr:rowOff>19050</xdr:rowOff>
    </xdr:from>
    <xdr:to>
      <xdr:col>2</xdr:col>
      <xdr:colOff>942975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1495425" y="495300"/>
          <a:ext cx="1095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3</xdr:row>
      <xdr:rowOff>19050</xdr:rowOff>
    </xdr:from>
    <xdr:to>
      <xdr:col>5</xdr:col>
      <xdr:colOff>523875</xdr:colOff>
      <xdr:row>3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3114675" y="1219200"/>
          <a:ext cx="262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1066800</xdr:colOff>
      <xdr:row>0</xdr:row>
      <xdr:rowOff>495300</xdr:rowOff>
    </xdr:from>
    <xdr:to>
      <xdr:col>2</xdr:col>
      <xdr:colOff>904875</xdr:colOff>
      <xdr:row>0</xdr:row>
      <xdr:rowOff>495300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CxnSpPr/>
      </xdr:nvCxnSpPr>
      <xdr:spPr>
        <a:xfrm>
          <a:off x="1390650" y="495300"/>
          <a:ext cx="942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3</xdr:row>
      <xdr:rowOff>19050</xdr:rowOff>
    </xdr:from>
    <xdr:to>
      <xdr:col>5</xdr:col>
      <xdr:colOff>571500</xdr:colOff>
      <xdr:row>3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2914650" y="1485900"/>
          <a:ext cx="2571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0</xdr:row>
      <xdr:rowOff>628650</xdr:rowOff>
    </xdr:from>
    <xdr:to>
      <xdr:col>6</xdr:col>
      <xdr:colOff>923925</xdr:colOff>
      <xdr:row>0</xdr:row>
      <xdr:rowOff>628650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CxnSpPr/>
      </xdr:nvCxnSpPr>
      <xdr:spPr>
        <a:xfrm>
          <a:off x="5029200" y="628650"/>
          <a:ext cx="1971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workbookViewId="0">
      <selection sqref="A1:C1"/>
    </sheetView>
  </sheetViews>
  <sheetFormatPr defaultRowHeight="15" x14ac:dyDescent="0.25"/>
  <cols>
    <col min="1" max="1" width="4.85546875" customWidth="1"/>
    <col min="2" max="2" width="25" customWidth="1"/>
    <col min="3" max="7" width="20" customWidth="1"/>
    <col min="9" max="9" width="13.28515625" customWidth="1"/>
    <col min="10" max="10" width="22.7109375" customWidth="1"/>
  </cols>
  <sheetData>
    <row r="1" spans="1:13" ht="37.5" customHeight="1" x14ac:dyDescent="0.25">
      <c r="A1" s="56" t="s">
        <v>94</v>
      </c>
      <c r="B1" s="56"/>
      <c r="C1" s="56"/>
      <c r="D1" s="56" t="s">
        <v>0</v>
      </c>
      <c r="E1" s="56"/>
      <c r="F1" s="56"/>
      <c r="G1" s="56"/>
      <c r="H1" s="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  <c r="G2" s="2"/>
    </row>
    <row r="3" spans="1:13" ht="40.5" customHeight="1" x14ac:dyDescent="0.25">
      <c r="A3" s="56" t="s">
        <v>102</v>
      </c>
      <c r="B3" s="56"/>
      <c r="C3" s="56"/>
      <c r="D3" s="56"/>
      <c r="E3" s="56"/>
      <c r="F3" s="56"/>
      <c r="G3" s="56"/>
      <c r="H3" s="3"/>
      <c r="I3" s="3"/>
      <c r="J3" s="3"/>
      <c r="K3" s="3"/>
      <c r="L3" s="3"/>
      <c r="M3" s="3"/>
    </row>
    <row r="4" spans="1:13" ht="17.25" customHeight="1" x14ac:dyDescent="0.25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</row>
    <row r="5" spans="1:13" ht="22.5" customHeight="1" x14ac:dyDescent="0.25">
      <c r="A5" s="57" t="s">
        <v>4</v>
      </c>
      <c r="B5" s="57" t="s">
        <v>1</v>
      </c>
      <c r="C5" s="57" t="s">
        <v>5</v>
      </c>
      <c r="D5" s="57"/>
      <c r="E5" s="57" t="s">
        <v>6</v>
      </c>
      <c r="F5" s="57"/>
      <c r="G5" s="58" t="s">
        <v>71</v>
      </c>
      <c r="H5" s="4"/>
      <c r="I5" s="4"/>
      <c r="J5" s="4"/>
      <c r="K5" s="4"/>
      <c r="L5" s="4"/>
      <c r="M5" s="4"/>
    </row>
    <row r="6" spans="1:13" ht="192" customHeight="1" x14ac:dyDescent="0.25">
      <c r="A6" s="57"/>
      <c r="B6" s="57"/>
      <c r="C6" s="40" t="s">
        <v>7</v>
      </c>
      <c r="D6" s="40" t="s">
        <v>8</v>
      </c>
      <c r="E6" s="40" t="s">
        <v>7</v>
      </c>
      <c r="F6" s="40" t="s">
        <v>8</v>
      </c>
      <c r="G6" s="57"/>
    </row>
    <row r="7" spans="1:13" ht="24.75" customHeight="1" x14ac:dyDescent="0.3">
      <c r="A7" s="14">
        <v>1</v>
      </c>
      <c r="B7" s="15" t="s">
        <v>9</v>
      </c>
      <c r="C7" s="16"/>
      <c r="D7" s="17">
        <v>0.05</v>
      </c>
      <c r="E7" s="17"/>
      <c r="F7" s="16"/>
      <c r="G7" s="18">
        <f>D7*15000000</f>
        <v>750000</v>
      </c>
    </row>
    <row r="8" spans="1:13" ht="24.75" customHeight="1" x14ac:dyDescent="0.3">
      <c r="A8" s="14">
        <v>2</v>
      </c>
      <c r="B8" s="15" t="s">
        <v>10</v>
      </c>
      <c r="C8" s="17"/>
      <c r="D8" s="17">
        <v>0.02</v>
      </c>
      <c r="E8" s="17"/>
      <c r="F8" s="16"/>
      <c r="G8" s="18">
        <f t="shared" ref="G8:G9" si="0">D8*15000000</f>
        <v>300000</v>
      </c>
    </row>
    <row r="9" spans="1:13" ht="24.75" customHeight="1" x14ac:dyDescent="0.3">
      <c r="A9" s="16">
        <v>3</v>
      </c>
      <c r="B9" s="15" t="s">
        <v>11</v>
      </c>
      <c r="C9" s="15"/>
      <c r="D9" s="17">
        <v>0.05</v>
      </c>
      <c r="E9" s="15"/>
      <c r="F9" s="15"/>
      <c r="G9" s="18">
        <f t="shared" si="0"/>
        <v>750000</v>
      </c>
    </row>
    <row r="10" spans="1:13" ht="18.75" x14ac:dyDescent="0.3">
      <c r="A10" s="54" t="s">
        <v>3</v>
      </c>
      <c r="B10" s="55"/>
      <c r="C10" s="15"/>
      <c r="D10" s="41">
        <f>SUM(D7:D9)</f>
        <v>0.12000000000000001</v>
      </c>
      <c r="E10" s="42"/>
      <c r="F10" s="42"/>
      <c r="G10" s="43">
        <f>D10*15000000</f>
        <v>1800000.0000000002</v>
      </c>
    </row>
  </sheetData>
  <mergeCells count="9">
    <mergeCell ref="A10:B10"/>
    <mergeCell ref="D1:G1"/>
    <mergeCell ref="A1:C1"/>
    <mergeCell ref="A5:A6"/>
    <mergeCell ref="B5:B6"/>
    <mergeCell ref="C5:D5"/>
    <mergeCell ref="E5:F5"/>
    <mergeCell ref="G5:G6"/>
    <mergeCell ref="A3:G3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sqref="A1:C1"/>
    </sheetView>
  </sheetViews>
  <sheetFormatPr defaultRowHeight="18.75" x14ac:dyDescent="0.3"/>
  <cols>
    <col min="1" max="1" width="6.7109375" style="20" customWidth="1"/>
    <col min="2" max="2" width="15.5703125" style="21" customWidth="1"/>
    <col min="3" max="7" width="21" style="21" customWidth="1"/>
    <col min="8" max="10" width="9.140625" style="21"/>
    <col min="11" max="11" width="25.42578125" style="21" bestFit="1" customWidth="1"/>
    <col min="12" max="16384" width="9.140625" style="21"/>
  </cols>
  <sheetData>
    <row r="1" spans="1:11" ht="36" customHeight="1" x14ac:dyDescent="0.3">
      <c r="A1" s="56" t="s">
        <v>72</v>
      </c>
      <c r="B1" s="56"/>
      <c r="C1" s="56"/>
      <c r="D1" s="56" t="s">
        <v>0</v>
      </c>
      <c r="E1" s="56"/>
      <c r="F1" s="56"/>
      <c r="G1" s="56"/>
      <c r="H1" s="1"/>
      <c r="I1" s="1"/>
    </row>
    <row r="2" spans="1:11" ht="58.5" customHeight="1" x14ac:dyDescent="0.3">
      <c r="A2" s="63" t="s">
        <v>93</v>
      </c>
      <c r="B2" s="64"/>
      <c r="C2" s="64"/>
      <c r="D2" s="64"/>
      <c r="E2" s="64"/>
      <c r="F2" s="64"/>
      <c r="G2" s="64"/>
      <c r="I2" s="26"/>
    </row>
    <row r="3" spans="1:11" ht="18.75" customHeight="1" x14ac:dyDescent="0.3">
      <c r="A3" s="65" t="s">
        <v>4</v>
      </c>
      <c r="B3" s="65" t="s">
        <v>73</v>
      </c>
      <c r="C3" s="66" t="s">
        <v>5</v>
      </c>
      <c r="D3" s="66"/>
      <c r="E3" s="67" t="s">
        <v>6</v>
      </c>
      <c r="F3" s="68"/>
      <c r="G3" s="59" t="s">
        <v>101</v>
      </c>
    </row>
    <row r="4" spans="1:11" ht="141.75" customHeight="1" x14ac:dyDescent="0.3">
      <c r="A4" s="60"/>
      <c r="B4" s="60"/>
      <c r="C4" s="7" t="s">
        <v>7</v>
      </c>
      <c r="D4" s="7" t="s">
        <v>8</v>
      </c>
      <c r="E4" s="7" t="s">
        <v>7</v>
      </c>
      <c r="F4" s="7" t="s">
        <v>8</v>
      </c>
      <c r="G4" s="60"/>
    </row>
    <row r="5" spans="1:11" x14ac:dyDescent="0.3">
      <c r="A5" s="14">
        <v>1</v>
      </c>
      <c r="B5" s="15" t="s">
        <v>74</v>
      </c>
      <c r="C5" s="16"/>
      <c r="D5" s="17">
        <v>0.12</v>
      </c>
      <c r="E5" s="17"/>
      <c r="F5" s="16"/>
      <c r="G5" s="18">
        <f>D5*15000000</f>
        <v>1800000</v>
      </c>
    </row>
    <row r="6" spans="1:11" x14ac:dyDescent="0.3">
      <c r="A6" s="14">
        <v>2</v>
      </c>
      <c r="B6" s="15" t="s">
        <v>75</v>
      </c>
      <c r="C6" s="17">
        <v>1.3</v>
      </c>
      <c r="D6" s="17">
        <v>29.7</v>
      </c>
      <c r="E6" s="17">
        <v>10</v>
      </c>
      <c r="F6" s="16"/>
      <c r="G6" s="18">
        <f>C6*8000000+D6*15000000+E6*4000000</f>
        <v>495900000</v>
      </c>
    </row>
    <row r="7" spans="1:11" x14ac:dyDescent="0.3">
      <c r="A7" s="14">
        <v>3</v>
      </c>
      <c r="B7" s="15" t="s">
        <v>76</v>
      </c>
      <c r="C7" s="16"/>
      <c r="D7" s="17"/>
      <c r="E7" s="17">
        <v>5.25</v>
      </c>
      <c r="F7" s="16"/>
      <c r="G7" s="18">
        <f>E7*4000000</f>
        <v>21000000</v>
      </c>
    </row>
    <row r="8" spans="1:11" x14ac:dyDescent="0.3">
      <c r="A8" s="14">
        <v>4</v>
      </c>
      <c r="B8" s="15" t="s">
        <v>77</v>
      </c>
      <c r="C8" s="16"/>
      <c r="D8" s="17"/>
      <c r="E8" s="17">
        <v>6.53</v>
      </c>
      <c r="F8" s="16"/>
      <c r="G8" s="18">
        <f>E8*4000000</f>
        <v>26120000</v>
      </c>
    </row>
    <row r="9" spans="1:11" x14ac:dyDescent="0.3">
      <c r="A9" s="14">
        <v>5</v>
      </c>
      <c r="B9" s="15" t="s">
        <v>78</v>
      </c>
      <c r="C9" s="16"/>
      <c r="D9" s="17">
        <v>3</v>
      </c>
      <c r="E9" s="17"/>
      <c r="F9" s="16"/>
      <c r="G9" s="18">
        <f>D9*15000000</f>
        <v>45000000</v>
      </c>
    </row>
    <row r="10" spans="1:11" x14ac:dyDescent="0.3">
      <c r="A10" s="54" t="s">
        <v>3</v>
      </c>
      <c r="B10" s="55"/>
      <c r="C10" s="19">
        <f>SUM(C5:C9)</f>
        <v>1.3</v>
      </c>
      <c r="D10" s="19">
        <f t="shared" ref="D10:G10" si="0">SUM(D5:D9)</f>
        <v>32.82</v>
      </c>
      <c r="E10" s="19">
        <f t="shared" si="0"/>
        <v>21.78</v>
      </c>
      <c r="F10" s="19">
        <f t="shared" si="0"/>
        <v>0</v>
      </c>
      <c r="G10" s="37">
        <f t="shared" si="0"/>
        <v>589820000</v>
      </c>
    </row>
    <row r="11" spans="1:11" x14ac:dyDescent="0.3">
      <c r="E11" s="69" t="s">
        <v>97</v>
      </c>
      <c r="F11" s="69"/>
      <c r="G11" s="69"/>
    </row>
    <row r="12" spans="1:11" x14ac:dyDescent="0.3">
      <c r="C12" s="22"/>
      <c r="E12" s="62" t="s">
        <v>79</v>
      </c>
      <c r="F12" s="62"/>
      <c r="G12" s="62"/>
    </row>
    <row r="13" spans="1:11" x14ac:dyDescent="0.3">
      <c r="A13" s="61" t="s">
        <v>80</v>
      </c>
      <c r="B13" s="61"/>
      <c r="C13" s="61"/>
      <c r="E13" s="62" t="s">
        <v>81</v>
      </c>
      <c r="F13" s="62"/>
      <c r="G13" s="62"/>
      <c r="J13" s="26"/>
      <c r="K13" s="38"/>
    </row>
    <row r="14" spans="1:11" x14ac:dyDescent="0.3">
      <c r="A14" s="23"/>
      <c r="B14" s="24"/>
      <c r="C14" s="24"/>
      <c r="E14" s="62" t="s">
        <v>82</v>
      </c>
      <c r="F14" s="62"/>
      <c r="G14" s="62"/>
      <c r="J14" s="26"/>
      <c r="K14" s="38"/>
    </row>
    <row r="15" spans="1:11" x14ac:dyDescent="0.3">
      <c r="A15" s="23"/>
      <c r="B15" s="24"/>
      <c r="C15" s="27"/>
      <c r="E15" s="25"/>
      <c r="F15" s="25"/>
      <c r="G15" s="25"/>
      <c r="J15" s="26"/>
      <c r="K15" s="38"/>
    </row>
    <row r="16" spans="1:11" x14ac:dyDescent="0.3">
      <c r="A16" s="23"/>
      <c r="B16" s="24"/>
      <c r="C16" s="24"/>
      <c r="E16" s="25"/>
      <c r="F16" s="25"/>
      <c r="G16" s="25"/>
      <c r="J16" s="26"/>
      <c r="K16" s="38"/>
    </row>
    <row r="17" spans="1:11" x14ac:dyDescent="0.3">
      <c r="A17" s="61" t="s">
        <v>98</v>
      </c>
      <c r="B17" s="61"/>
      <c r="C17" s="61"/>
      <c r="E17" s="62" t="s">
        <v>83</v>
      </c>
      <c r="F17" s="62"/>
      <c r="G17" s="62"/>
      <c r="J17" s="24"/>
      <c r="K17" s="39"/>
    </row>
    <row r="19" spans="1:11" x14ac:dyDescent="0.3">
      <c r="A19" s="23"/>
      <c r="B19" s="24"/>
      <c r="C19" s="24"/>
      <c r="E19" s="28"/>
      <c r="F19" s="28"/>
      <c r="G19" s="26"/>
    </row>
    <row r="20" spans="1:11" x14ac:dyDescent="0.3">
      <c r="E20" s="62"/>
      <c r="F20" s="62"/>
      <c r="G20" s="62"/>
    </row>
  </sheetData>
  <mergeCells count="17">
    <mergeCell ref="E20:G20"/>
    <mergeCell ref="A10:B10"/>
    <mergeCell ref="E11:G11"/>
    <mergeCell ref="E12:G12"/>
    <mergeCell ref="A13:C13"/>
    <mergeCell ref="E13:G13"/>
    <mergeCell ref="E14:G14"/>
    <mergeCell ref="G3:G4"/>
    <mergeCell ref="A1:C1"/>
    <mergeCell ref="D1:G1"/>
    <mergeCell ref="A17:C17"/>
    <mergeCell ref="E17:G17"/>
    <mergeCell ref="A2:G2"/>
    <mergeCell ref="A3:A4"/>
    <mergeCell ref="B3:B4"/>
    <mergeCell ref="C3:D3"/>
    <mergeCell ref="E3:F3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topLeftCell="A7" workbookViewId="0">
      <selection activeCell="I6" sqref="I6"/>
    </sheetView>
  </sheetViews>
  <sheetFormatPr defaultRowHeight="15" x14ac:dyDescent="0.25"/>
  <cols>
    <col min="1" max="1" width="4.85546875" customWidth="1"/>
    <col min="2" max="2" width="25.140625" customWidth="1"/>
    <col min="3" max="6" width="18.28515625" customWidth="1"/>
    <col min="7" max="7" width="22.7109375" customWidth="1"/>
    <col min="9" max="9" width="13.28515625" customWidth="1"/>
    <col min="10" max="10" width="22.7109375" customWidth="1"/>
  </cols>
  <sheetData>
    <row r="1" spans="1:13" ht="61.5" customHeight="1" x14ac:dyDescent="0.3">
      <c r="A1" s="70" t="s">
        <v>103</v>
      </c>
      <c r="B1" s="70"/>
      <c r="C1" s="70"/>
      <c r="D1" s="70"/>
      <c r="E1" s="71" t="s">
        <v>0</v>
      </c>
      <c r="F1" s="71"/>
      <c r="G1" s="71"/>
      <c r="H1" s="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  <c r="G2" s="2"/>
    </row>
    <row r="3" spans="1:13" ht="48" customHeight="1" x14ac:dyDescent="0.25">
      <c r="A3" s="56" t="s">
        <v>104</v>
      </c>
      <c r="B3" s="56"/>
      <c r="C3" s="56"/>
      <c r="D3" s="56"/>
      <c r="E3" s="56"/>
      <c r="F3" s="56"/>
      <c r="G3" s="56"/>
      <c r="H3" s="1"/>
      <c r="I3" s="1"/>
      <c r="J3" s="3"/>
      <c r="K3" s="3"/>
      <c r="L3" s="3"/>
      <c r="M3" s="3"/>
    </row>
    <row r="4" spans="1:13" ht="21" customHeight="1" x14ac:dyDescent="0.25">
      <c r="A4" s="2"/>
      <c r="B4" s="2"/>
      <c r="C4" s="2"/>
      <c r="D4" s="2"/>
      <c r="E4" s="2"/>
      <c r="F4" s="2"/>
      <c r="G4" s="2"/>
      <c r="H4" s="1"/>
      <c r="I4" s="1"/>
      <c r="J4" s="3"/>
      <c r="K4" s="3"/>
      <c r="L4" s="3"/>
      <c r="M4" s="3"/>
    </row>
    <row r="5" spans="1:13" ht="22.5" customHeight="1" x14ac:dyDescent="0.25">
      <c r="A5" s="57" t="s">
        <v>4</v>
      </c>
      <c r="B5" s="57" t="s">
        <v>1</v>
      </c>
      <c r="C5" s="57" t="s">
        <v>5</v>
      </c>
      <c r="D5" s="57"/>
      <c r="E5" s="57" t="s">
        <v>6</v>
      </c>
      <c r="F5" s="57"/>
      <c r="G5" s="58" t="s">
        <v>71</v>
      </c>
      <c r="H5" s="4"/>
      <c r="I5" s="4"/>
      <c r="J5" s="4"/>
      <c r="K5" s="4"/>
      <c r="L5" s="4"/>
      <c r="M5" s="4"/>
    </row>
    <row r="6" spans="1:13" ht="216.75" customHeight="1" x14ac:dyDescent="0.25">
      <c r="A6" s="57"/>
      <c r="B6" s="57"/>
      <c r="C6" s="40" t="s">
        <v>7</v>
      </c>
      <c r="D6" s="40" t="s">
        <v>8</v>
      </c>
      <c r="E6" s="40" t="s">
        <v>7</v>
      </c>
      <c r="F6" s="40" t="s">
        <v>8</v>
      </c>
      <c r="G6" s="57"/>
    </row>
    <row r="7" spans="1:13" ht="28.5" customHeight="1" x14ac:dyDescent="0.3">
      <c r="A7" s="14">
        <v>1</v>
      </c>
      <c r="B7" s="15" t="s">
        <v>13</v>
      </c>
      <c r="C7" s="16"/>
      <c r="D7" s="17">
        <v>26</v>
      </c>
      <c r="E7" s="17">
        <v>10</v>
      </c>
      <c r="F7" s="16"/>
      <c r="G7" s="18">
        <f>D7*15000000+E7*4000000</f>
        <v>430000000</v>
      </c>
    </row>
    <row r="8" spans="1:13" ht="28.5" customHeight="1" x14ac:dyDescent="0.3">
      <c r="A8" s="14">
        <v>2</v>
      </c>
      <c r="B8" s="15" t="s">
        <v>14</v>
      </c>
      <c r="C8" s="17">
        <v>1.3</v>
      </c>
      <c r="D8" s="17">
        <v>3.7</v>
      </c>
      <c r="E8" s="17"/>
      <c r="F8" s="16"/>
      <c r="G8" s="18">
        <f>C8*8000000+D8*15000000</f>
        <v>65900000</v>
      </c>
    </row>
    <row r="9" spans="1:13" ht="28.5" customHeight="1" x14ac:dyDescent="0.3">
      <c r="A9" s="54" t="s">
        <v>3</v>
      </c>
      <c r="B9" s="55"/>
      <c r="C9" s="41">
        <f>SUM(C7:C8)</f>
        <v>1.3</v>
      </c>
      <c r="D9" s="41">
        <f t="shared" ref="D9:G9" si="0">SUM(D7:D8)</f>
        <v>29.7</v>
      </c>
      <c r="E9" s="41">
        <f t="shared" si="0"/>
        <v>10</v>
      </c>
      <c r="F9" s="41">
        <f t="shared" si="0"/>
        <v>0</v>
      </c>
      <c r="G9" s="44">
        <f t="shared" si="0"/>
        <v>495900000</v>
      </c>
    </row>
  </sheetData>
  <mergeCells count="9">
    <mergeCell ref="G5:G6"/>
    <mergeCell ref="A3:G3"/>
    <mergeCell ref="A1:D1"/>
    <mergeCell ref="E1:G1"/>
    <mergeCell ref="A9:B9"/>
    <mergeCell ref="A5:A6"/>
    <mergeCell ref="B5:B6"/>
    <mergeCell ref="C5:D5"/>
    <mergeCell ref="E5:F5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"/>
  <sheetViews>
    <sheetView topLeftCell="A7" workbookViewId="0">
      <selection activeCell="F8" sqref="F8"/>
    </sheetView>
  </sheetViews>
  <sheetFormatPr defaultRowHeight="15" x14ac:dyDescent="0.25"/>
  <cols>
    <col min="1" max="1" width="4.85546875" customWidth="1"/>
    <col min="2" max="2" width="19.85546875" customWidth="1"/>
    <col min="3" max="6" width="17.85546875" customWidth="1"/>
    <col min="7" max="7" width="34.140625" customWidth="1"/>
    <col min="9" max="9" width="13.28515625" customWidth="1"/>
    <col min="10" max="10" width="22.7109375" customWidth="1"/>
  </cols>
  <sheetData>
    <row r="1" spans="1:13" ht="37.5" customHeight="1" x14ac:dyDescent="0.25">
      <c r="A1" s="56" t="s">
        <v>12</v>
      </c>
      <c r="B1" s="56"/>
      <c r="C1" s="56"/>
      <c r="D1" s="56"/>
      <c r="E1" s="56" t="s">
        <v>0</v>
      </c>
      <c r="F1" s="56"/>
      <c r="G1" s="56"/>
      <c r="H1" s="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</row>
    <row r="3" spans="1:13" ht="40.5" customHeight="1" x14ac:dyDescent="0.25">
      <c r="A3" s="56" t="s">
        <v>84</v>
      </c>
      <c r="B3" s="56"/>
      <c r="C3" s="56"/>
      <c r="D3" s="56"/>
      <c r="E3" s="56"/>
      <c r="F3" s="56"/>
      <c r="G3" s="56"/>
      <c r="H3" s="3"/>
      <c r="I3" s="3"/>
      <c r="J3" s="3"/>
      <c r="K3" s="3"/>
      <c r="L3" s="3"/>
      <c r="M3" s="3"/>
    </row>
    <row r="4" spans="1:13" ht="21.75" customHeight="1" x14ac:dyDescent="0.3">
      <c r="A4" s="2"/>
      <c r="B4" s="2"/>
      <c r="C4" s="2"/>
      <c r="D4" s="2"/>
      <c r="E4" s="2"/>
      <c r="F4" s="2"/>
      <c r="G4" s="29" t="s">
        <v>87</v>
      </c>
      <c r="H4" s="3"/>
      <c r="I4" s="3"/>
      <c r="J4" s="3"/>
      <c r="K4" s="3"/>
      <c r="L4" s="3"/>
      <c r="M4" s="3"/>
    </row>
    <row r="5" spans="1:13" ht="22.5" customHeight="1" x14ac:dyDescent="0.25">
      <c r="A5" s="75" t="s">
        <v>4</v>
      </c>
      <c r="B5" s="66" t="s">
        <v>1</v>
      </c>
      <c r="C5" s="66" t="s">
        <v>5</v>
      </c>
      <c r="D5" s="66"/>
      <c r="E5" s="66" t="s">
        <v>6</v>
      </c>
      <c r="F5" s="66"/>
      <c r="G5" s="76" t="s">
        <v>2</v>
      </c>
      <c r="H5" s="4"/>
      <c r="I5" s="4"/>
      <c r="J5" s="4"/>
      <c r="K5" s="4"/>
      <c r="L5" s="4"/>
      <c r="M5" s="4"/>
    </row>
    <row r="6" spans="1:13" ht="177" customHeight="1" x14ac:dyDescent="0.25">
      <c r="A6" s="60"/>
      <c r="B6" s="66"/>
      <c r="C6" s="7" t="s">
        <v>7</v>
      </c>
      <c r="D6" s="7" t="s">
        <v>8</v>
      </c>
      <c r="E6" s="7" t="s">
        <v>7</v>
      </c>
      <c r="F6" s="7" t="s">
        <v>8</v>
      </c>
      <c r="G6" s="76"/>
    </row>
    <row r="7" spans="1:13" ht="28.5" customHeight="1" x14ac:dyDescent="0.25">
      <c r="A7" s="8">
        <v>1</v>
      </c>
      <c r="B7" s="9" t="s">
        <v>13</v>
      </c>
      <c r="C7" s="10"/>
      <c r="D7" s="11">
        <v>26</v>
      </c>
      <c r="E7" s="11">
        <v>10</v>
      </c>
      <c r="F7" s="10"/>
      <c r="G7" s="9"/>
    </row>
    <row r="8" spans="1:13" ht="28.5" customHeight="1" x14ac:dyDescent="0.25">
      <c r="A8" s="8">
        <v>2</v>
      </c>
      <c r="B8" s="9" t="s">
        <v>14</v>
      </c>
      <c r="C8" s="11">
        <v>1.3</v>
      </c>
      <c r="D8" s="11">
        <v>3.7</v>
      </c>
      <c r="E8" s="11"/>
      <c r="F8" s="10"/>
      <c r="G8" s="9"/>
    </row>
    <row r="9" spans="1:13" ht="28.5" customHeight="1" x14ac:dyDescent="0.25">
      <c r="A9" s="72" t="s">
        <v>3</v>
      </c>
      <c r="B9" s="73"/>
      <c r="C9" s="6">
        <f>SUM(C7:C8)</f>
        <v>1.3</v>
      </c>
      <c r="D9" s="6">
        <f t="shared" ref="D9:E9" si="0">SUM(D7:D8)</f>
        <v>29.7</v>
      </c>
      <c r="E9" s="6">
        <f t="shared" si="0"/>
        <v>10</v>
      </c>
      <c r="F9" s="6"/>
      <c r="G9" s="5"/>
    </row>
    <row r="11" spans="1:13" ht="15.75" x14ac:dyDescent="0.25">
      <c r="A11" s="74" t="s">
        <v>85</v>
      </c>
      <c r="B11" s="74"/>
      <c r="C11" s="74"/>
      <c r="D11" s="74" t="s">
        <v>86</v>
      </c>
      <c r="E11" s="74"/>
      <c r="F11" s="74"/>
      <c r="G11" s="74"/>
    </row>
  </sheetData>
  <mergeCells count="11">
    <mergeCell ref="A9:B9"/>
    <mergeCell ref="D11:G11"/>
    <mergeCell ref="A11:C11"/>
    <mergeCell ref="A1:D1"/>
    <mergeCell ref="E1:G1"/>
    <mergeCell ref="A3:G3"/>
    <mergeCell ref="A5:A6"/>
    <mergeCell ref="B5:B6"/>
    <mergeCell ref="C5:D5"/>
    <mergeCell ref="E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1"/>
  <sheetViews>
    <sheetView workbookViewId="0">
      <selection sqref="A1:C1"/>
    </sheetView>
  </sheetViews>
  <sheetFormatPr defaultRowHeight="15" x14ac:dyDescent="0.25"/>
  <cols>
    <col min="1" max="1" width="4.85546875" customWidth="1"/>
    <col min="2" max="2" width="29.5703125" customWidth="1"/>
    <col min="3" max="5" width="16.7109375" customWidth="1"/>
    <col min="6" max="6" width="22.42578125" customWidth="1"/>
    <col min="7" max="7" width="23.7109375" customWidth="1"/>
    <col min="9" max="9" width="16.28515625" customWidth="1"/>
    <col min="10" max="10" width="22.7109375" customWidth="1"/>
  </cols>
  <sheetData>
    <row r="1" spans="1:13" ht="54" customHeight="1" x14ac:dyDescent="0.25">
      <c r="A1" s="71" t="s">
        <v>103</v>
      </c>
      <c r="B1" s="71"/>
      <c r="C1" s="71"/>
      <c r="D1" s="71" t="s">
        <v>0</v>
      </c>
      <c r="E1" s="71"/>
      <c r="F1" s="71"/>
      <c r="G1" s="71"/>
      <c r="H1" s="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  <c r="G2" s="2"/>
    </row>
    <row r="3" spans="1:13" ht="40.5" customHeight="1" x14ac:dyDescent="0.25">
      <c r="A3" s="56" t="s">
        <v>105</v>
      </c>
      <c r="B3" s="56"/>
      <c r="C3" s="56"/>
      <c r="D3" s="56"/>
      <c r="E3" s="56"/>
      <c r="F3" s="56"/>
      <c r="G3" s="56"/>
      <c r="H3" s="3"/>
      <c r="I3" s="3"/>
      <c r="J3" s="3"/>
      <c r="K3" s="3"/>
      <c r="L3" s="3"/>
      <c r="M3" s="3"/>
    </row>
    <row r="4" spans="1:13" ht="26.25" customHeight="1" x14ac:dyDescent="0.25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</row>
    <row r="5" spans="1:13" ht="22.5" customHeight="1" x14ac:dyDescent="0.25">
      <c r="A5" s="57" t="s">
        <v>4</v>
      </c>
      <c r="B5" s="57" t="s">
        <v>1</v>
      </c>
      <c r="C5" s="57" t="s">
        <v>5</v>
      </c>
      <c r="D5" s="57"/>
      <c r="E5" s="57" t="s">
        <v>6</v>
      </c>
      <c r="F5" s="57"/>
      <c r="G5" s="58" t="s">
        <v>71</v>
      </c>
      <c r="H5" s="4"/>
      <c r="I5" s="4"/>
      <c r="J5" s="4"/>
      <c r="K5" s="4"/>
      <c r="L5" s="4"/>
      <c r="M5" s="4"/>
    </row>
    <row r="6" spans="1:13" ht="261.75" customHeight="1" x14ac:dyDescent="0.25">
      <c r="A6" s="57"/>
      <c r="B6" s="57"/>
      <c r="C6" s="40" t="s">
        <v>7</v>
      </c>
      <c r="D6" s="40" t="s">
        <v>8</v>
      </c>
      <c r="E6" s="40" t="s">
        <v>7</v>
      </c>
      <c r="F6" s="40" t="s">
        <v>8</v>
      </c>
      <c r="G6" s="57"/>
    </row>
    <row r="7" spans="1:13" ht="27" customHeight="1" x14ac:dyDescent="0.3">
      <c r="A7" s="14">
        <v>1</v>
      </c>
      <c r="B7" s="15" t="s">
        <v>16</v>
      </c>
      <c r="C7" s="16"/>
      <c r="D7" s="45"/>
      <c r="E7" s="17">
        <v>698</v>
      </c>
      <c r="F7" s="16"/>
      <c r="G7" s="18">
        <f>E7*400</f>
        <v>279200</v>
      </c>
      <c r="I7" s="13"/>
    </row>
    <row r="8" spans="1:13" ht="27" customHeight="1" x14ac:dyDescent="0.3">
      <c r="A8" s="14">
        <v>2</v>
      </c>
      <c r="B8" s="15" t="s">
        <v>17</v>
      </c>
      <c r="C8" s="17"/>
      <c r="D8" s="45"/>
      <c r="E8" s="17">
        <v>1887.3</v>
      </c>
      <c r="F8" s="16"/>
      <c r="G8" s="18">
        <f t="shared" ref="G8:G42" si="0">E8*400</f>
        <v>754920</v>
      </c>
    </row>
    <row r="9" spans="1:13" ht="27" customHeight="1" x14ac:dyDescent="0.3">
      <c r="A9" s="14">
        <v>3</v>
      </c>
      <c r="B9" s="15" t="s">
        <v>18</v>
      </c>
      <c r="C9" s="15"/>
      <c r="D9" s="45"/>
      <c r="E9" s="15">
        <v>784.1</v>
      </c>
      <c r="F9" s="15"/>
      <c r="G9" s="18">
        <f t="shared" si="0"/>
        <v>313640</v>
      </c>
    </row>
    <row r="10" spans="1:13" ht="27" customHeight="1" x14ac:dyDescent="0.3">
      <c r="A10" s="14">
        <v>4</v>
      </c>
      <c r="B10" s="15" t="s">
        <v>19</v>
      </c>
      <c r="C10" s="15"/>
      <c r="D10" s="45"/>
      <c r="E10" s="15">
        <v>2020</v>
      </c>
      <c r="F10" s="15"/>
      <c r="G10" s="18">
        <f t="shared" si="0"/>
        <v>808000</v>
      </c>
    </row>
    <row r="11" spans="1:13" ht="27" customHeight="1" x14ac:dyDescent="0.3">
      <c r="A11" s="14">
        <v>5</v>
      </c>
      <c r="B11" s="15" t="s">
        <v>20</v>
      </c>
      <c r="C11" s="15"/>
      <c r="D11" s="45"/>
      <c r="E11" s="15">
        <v>5098.8999999999996</v>
      </c>
      <c r="F11" s="15"/>
      <c r="G11" s="18">
        <f t="shared" si="0"/>
        <v>2039559.9999999998</v>
      </c>
    </row>
    <row r="12" spans="1:13" ht="27" customHeight="1" x14ac:dyDescent="0.3">
      <c r="A12" s="14">
        <v>6</v>
      </c>
      <c r="B12" s="15" t="s">
        <v>21</v>
      </c>
      <c r="C12" s="15"/>
      <c r="D12" s="45"/>
      <c r="E12" s="15">
        <v>1083.5999999999999</v>
      </c>
      <c r="F12" s="15"/>
      <c r="G12" s="18">
        <f t="shared" si="0"/>
        <v>433439.99999999994</v>
      </c>
    </row>
    <row r="13" spans="1:13" ht="27" customHeight="1" x14ac:dyDescent="0.3">
      <c r="A13" s="14">
        <v>7</v>
      </c>
      <c r="B13" s="15" t="s">
        <v>22</v>
      </c>
      <c r="C13" s="15"/>
      <c r="D13" s="45"/>
      <c r="E13" s="15">
        <v>596</v>
      </c>
      <c r="F13" s="15"/>
      <c r="G13" s="18">
        <f t="shared" si="0"/>
        <v>238400</v>
      </c>
    </row>
    <row r="14" spans="1:13" ht="27" customHeight="1" x14ac:dyDescent="0.3">
      <c r="A14" s="14">
        <v>8</v>
      </c>
      <c r="B14" s="15" t="s">
        <v>23</v>
      </c>
      <c r="C14" s="15"/>
      <c r="D14" s="45"/>
      <c r="E14" s="15">
        <v>1296</v>
      </c>
      <c r="F14" s="15"/>
      <c r="G14" s="18">
        <f t="shared" si="0"/>
        <v>518400</v>
      </c>
    </row>
    <row r="15" spans="1:13" ht="27" customHeight="1" x14ac:dyDescent="0.3">
      <c r="A15" s="14">
        <v>9</v>
      </c>
      <c r="B15" s="15" t="s">
        <v>24</v>
      </c>
      <c r="C15" s="15"/>
      <c r="D15" s="45"/>
      <c r="E15" s="15">
        <v>2051</v>
      </c>
      <c r="F15" s="15"/>
      <c r="G15" s="18">
        <f t="shared" si="0"/>
        <v>820400</v>
      </c>
    </row>
    <row r="16" spans="1:13" ht="27" customHeight="1" x14ac:dyDescent="0.3">
      <c r="A16" s="14">
        <v>10</v>
      </c>
      <c r="B16" s="15" t="s">
        <v>25</v>
      </c>
      <c r="C16" s="15"/>
      <c r="D16" s="45"/>
      <c r="E16" s="15">
        <v>1204.5999999999999</v>
      </c>
      <c r="F16" s="15"/>
      <c r="G16" s="18">
        <f t="shared" si="0"/>
        <v>481839.99999999994</v>
      </c>
    </row>
    <row r="17" spans="1:7" ht="27" customHeight="1" x14ac:dyDescent="0.3">
      <c r="A17" s="14">
        <v>11</v>
      </c>
      <c r="B17" s="15" t="s">
        <v>26</v>
      </c>
      <c r="C17" s="15"/>
      <c r="D17" s="45"/>
      <c r="E17" s="15">
        <v>1874</v>
      </c>
      <c r="F17" s="15"/>
      <c r="G17" s="18">
        <f t="shared" si="0"/>
        <v>749600</v>
      </c>
    </row>
    <row r="18" spans="1:7" ht="27" customHeight="1" x14ac:dyDescent="0.3">
      <c r="A18" s="14">
        <v>12</v>
      </c>
      <c r="B18" s="15" t="s">
        <v>27</v>
      </c>
      <c r="C18" s="15"/>
      <c r="D18" s="45"/>
      <c r="E18" s="15">
        <v>2403</v>
      </c>
      <c r="F18" s="15"/>
      <c r="G18" s="18">
        <f t="shared" si="0"/>
        <v>961200</v>
      </c>
    </row>
    <row r="19" spans="1:7" ht="27" customHeight="1" x14ac:dyDescent="0.3">
      <c r="A19" s="14">
        <v>13</v>
      </c>
      <c r="B19" s="15" t="s">
        <v>28</v>
      </c>
      <c r="C19" s="15"/>
      <c r="D19" s="45"/>
      <c r="E19" s="15">
        <v>1077</v>
      </c>
      <c r="F19" s="15"/>
      <c r="G19" s="18">
        <f t="shared" si="0"/>
        <v>430800</v>
      </c>
    </row>
    <row r="20" spans="1:7" ht="27" customHeight="1" x14ac:dyDescent="0.3">
      <c r="A20" s="14">
        <v>14</v>
      </c>
      <c r="B20" s="15" t="s">
        <v>29</v>
      </c>
      <c r="C20" s="15"/>
      <c r="D20" s="45"/>
      <c r="E20" s="15">
        <v>1144</v>
      </c>
      <c r="F20" s="15"/>
      <c r="G20" s="18">
        <f t="shared" si="0"/>
        <v>457600</v>
      </c>
    </row>
    <row r="21" spans="1:7" ht="27" customHeight="1" x14ac:dyDescent="0.3">
      <c r="A21" s="14">
        <v>15</v>
      </c>
      <c r="B21" s="15" t="s">
        <v>30</v>
      </c>
      <c r="C21" s="15"/>
      <c r="D21" s="45"/>
      <c r="E21" s="15">
        <v>1352</v>
      </c>
      <c r="F21" s="15"/>
      <c r="G21" s="18">
        <f t="shared" si="0"/>
        <v>540800</v>
      </c>
    </row>
    <row r="22" spans="1:7" ht="27" customHeight="1" x14ac:dyDescent="0.3">
      <c r="A22" s="14">
        <v>16</v>
      </c>
      <c r="B22" s="15" t="s">
        <v>31</v>
      </c>
      <c r="C22" s="15"/>
      <c r="D22" s="45"/>
      <c r="E22" s="15">
        <v>945</v>
      </c>
      <c r="F22" s="15"/>
      <c r="G22" s="18">
        <f t="shared" si="0"/>
        <v>378000</v>
      </c>
    </row>
    <row r="23" spans="1:7" ht="27" customHeight="1" x14ac:dyDescent="0.3">
      <c r="A23" s="14">
        <v>17</v>
      </c>
      <c r="B23" s="15" t="s">
        <v>32</v>
      </c>
      <c r="C23" s="15"/>
      <c r="D23" s="45"/>
      <c r="E23" s="15">
        <v>1256</v>
      </c>
      <c r="F23" s="15"/>
      <c r="G23" s="18">
        <f t="shared" si="0"/>
        <v>502400</v>
      </c>
    </row>
    <row r="24" spans="1:7" ht="27" customHeight="1" x14ac:dyDescent="0.3">
      <c r="A24" s="14">
        <v>18</v>
      </c>
      <c r="B24" s="15" t="s">
        <v>33</v>
      </c>
      <c r="C24" s="15"/>
      <c r="D24" s="45"/>
      <c r="E24" s="15">
        <v>1558</v>
      </c>
      <c r="F24" s="15"/>
      <c r="G24" s="18">
        <f t="shared" si="0"/>
        <v>623200</v>
      </c>
    </row>
    <row r="25" spans="1:7" ht="27" customHeight="1" x14ac:dyDescent="0.3">
      <c r="A25" s="14">
        <v>19</v>
      </c>
      <c r="B25" s="15" t="s">
        <v>33</v>
      </c>
      <c r="C25" s="15"/>
      <c r="D25" s="45"/>
      <c r="E25" s="15">
        <v>139</v>
      </c>
      <c r="F25" s="15"/>
      <c r="G25" s="18">
        <f t="shared" si="0"/>
        <v>55600</v>
      </c>
    </row>
    <row r="26" spans="1:7" ht="27" customHeight="1" x14ac:dyDescent="0.3">
      <c r="A26" s="14">
        <v>20</v>
      </c>
      <c r="B26" s="15" t="s">
        <v>34</v>
      </c>
      <c r="C26" s="15"/>
      <c r="D26" s="45"/>
      <c r="E26" s="15">
        <v>894</v>
      </c>
      <c r="F26" s="15"/>
      <c r="G26" s="18">
        <f t="shared" si="0"/>
        <v>357600</v>
      </c>
    </row>
    <row r="27" spans="1:7" ht="27" customHeight="1" x14ac:dyDescent="0.3">
      <c r="A27" s="14">
        <v>21</v>
      </c>
      <c r="B27" s="15" t="s">
        <v>35</v>
      </c>
      <c r="C27" s="15"/>
      <c r="D27" s="45"/>
      <c r="E27" s="15">
        <v>964</v>
      </c>
      <c r="F27" s="15"/>
      <c r="G27" s="18">
        <f t="shared" si="0"/>
        <v>385600</v>
      </c>
    </row>
    <row r="28" spans="1:7" ht="27" customHeight="1" x14ac:dyDescent="0.3">
      <c r="A28" s="14">
        <v>22</v>
      </c>
      <c r="B28" s="15" t="s">
        <v>36</v>
      </c>
      <c r="C28" s="15"/>
      <c r="D28" s="45"/>
      <c r="E28" s="15">
        <v>515</v>
      </c>
      <c r="F28" s="15"/>
      <c r="G28" s="18">
        <f t="shared" si="0"/>
        <v>206000</v>
      </c>
    </row>
    <row r="29" spans="1:7" ht="27" customHeight="1" x14ac:dyDescent="0.3">
      <c r="A29" s="14">
        <v>23</v>
      </c>
      <c r="B29" s="15" t="s">
        <v>37</v>
      </c>
      <c r="C29" s="15"/>
      <c r="D29" s="45"/>
      <c r="E29" s="15">
        <v>896</v>
      </c>
      <c r="F29" s="15"/>
      <c r="G29" s="18">
        <f t="shared" si="0"/>
        <v>358400</v>
      </c>
    </row>
    <row r="30" spans="1:7" ht="27" customHeight="1" x14ac:dyDescent="0.3">
      <c r="A30" s="14">
        <v>24</v>
      </c>
      <c r="B30" s="15" t="s">
        <v>38</v>
      </c>
      <c r="C30" s="15"/>
      <c r="D30" s="45"/>
      <c r="E30" s="15">
        <v>932</v>
      </c>
      <c r="F30" s="15"/>
      <c r="G30" s="18">
        <f t="shared" si="0"/>
        <v>372800</v>
      </c>
    </row>
    <row r="31" spans="1:7" ht="27" customHeight="1" x14ac:dyDescent="0.3">
      <c r="A31" s="14">
        <v>25</v>
      </c>
      <c r="B31" s="15" t="s">
        <v>39</v>
      </c>
      <c r="C31" s="15"/>
      <c r="D31" s="45"/>
      <c r="E31" s="15">
        <v>1106</v>
      </c>
      <c r="F31" s="15"/>
      <c r="G31" s="18">
        <f t="shared" si="0"/>
        <v>442400</v>
      </c>
    </row>
    <row r="32" spans="1:7" ht="27" customHeight="1" x14ac:dyDescent="0.3">
      <c r="A32" s="14">
        <v>26</v>
      </c>
      <c r="B32" s="15" t="s">
        <v>40</v>
      </c>
      <c r="C32" s="15"/>
      <c r="D32" s="45"/>
      <c r="E32" s="15">
        <v>953</v>
      </c>
      <c r="F32" s="15"/>
      <c r="G32" s="18">
        <f t="shared" si="0"/>
        <v>381200</v>
      </c>
    </row>
    <row r="33" spans="1:7" ht="27" customHeight="1" x14ac:dyDescent="0.3">
      <c r="A33" s="14">
        <v>27</v>
      </c>
      <c r="B33" s="15" t="s">
        <v>41</v>
      </c>
      <c r="C33" s="15"/>
      <c r="D33" s="45"/>
      <c r="E33" s="15">
        <v>1923</v>
      </c>
      <c r="F33" s="15"/>
      <c r="G33" s="18">
        <f t="shared" si="0"/>
        <v>769200</v>
      </c>
    </row>
    <row r="34" spans="1:7" ht="27" customHeight="1" x14ac:dyDescent="0.3">
      <c r="A34" s="14">
        <v>28</v>
      </c>
      <c r="B34" s="15" t="s">
        <v>42</v>
      </c>
      <c r="C34" s="15"/>
      <c r="D34" s="45"/>
      <c r="E34" s="15">
        <v>2161</v>
      </c>
      <c r="F34" s="15"/>
      <c r="G34" s="18">
        <f t="shared" si="0"/>
        <v>864400</v>
      </c>
    </row>
    <row r="35" spans="1:7" ht="27" customHeight="1" x14ac:dyDescent="0.3">
      <c r="A35" s="14">
        <v>29</v>
      </c>
      <c r="B35" s="15" t="s">
        <v>43</v>
      </c>
      <c r="C35" s="15"/>
      <c r="D35" s="45"/>
      <c r="E35" s="15">
        <v>2305</v>
      </c>
      <c r="F35" s="15"/>
      <c r="G35" s="18">
        <f t="shared" si="0"/>
        <v>922000</v>
      </c>
    </row>
    <row r="36" spans="1:7" ht="27" customHeight="1" x14ac:dyDescent="0.3">
      <c r="A36" s="14">
        <v>30</v>
      </c>
      <c r="B36" s="15" t="s">
        <v>44</v>
      </c>
      <c r="C36" s="15"/>
      <c r="D36" s="45"/>
      <c r="E36" s="15">
        <v>638</v>
      </c>
      <c r="F36" s="15"/>
      <c r="G36" s="18">
        <f t="shared" si="0"/>
        <v>255200</v>
      </c>
    </row>
    <row r="37" spans="1:7" ht="27" customHeight="1" x14ac:dyDescent="0.3">
      <c r="A37" s="14">
        <v>31</v>
      </c>
      <c r="B37" s="15" t="s">
        <v>45</v>
      </c>
      <c r="C37" s="15"/>
      <c r="D37" s="45"/>
      <c r="E37" s="15">
        <v>953</v>
      </c>
      <c r="F37" s="15"/>
      <c r="G37" s="18">
        <f t="shared" si="0"/>
        <v>381200</v>
      </c>
    </row>
    <row r="38" spans="1:7" ht="27" customHeight="1" x14ac:dyDescent="0.3">
      <c r="A38" s="14">
        <v>32</v>
      </c>
      <c r="B38" s="15" t="s">
        <v>46</v>
      </c>
      <c r="C38" s="15"/>
      <c r="D38" s="45"/>
      <c r="E38" s="15">
        <v>2100</v>
      </c>
      <c r="F38" s="15"/>
      <c r="G38" s="18">
        <f t="shared" si="0"/>
        <v>840000</v>
      </c>
    </row>
    <row r="39" spans="1:7" ht="27" customHeight="1" x14ac:dyDescent="0.3">
      <c r="A39" s="14">
        <v>33</v>
      </c>
      <c r="B39" s="15" t="s">
        <v>47</v>
      </c>
      <c r="C39" s="15"/>
      <c r="D39" s="45"/>
      <c r="E39" s="15">
        <v>1600</v>
      </c>
      <c r="F39" s="15"/>
      <c r="G39" s="18">
        <f t="shared" si="0"/>
        <v>640000</v>
      </c>
    </row>
    <row r="40" spans="1:7" ht="27" customHeight="1" x14ac:dyDescent="0.3">
      <c r="A40" s="14">
        <v>34</v>
      </c>
      <c r="B40" s="15" t="s">
        <v>48</v>
      </c>
      <c r="C40" s="15"/>
      <c r="D40" s="45"/>
      <c r="E40" s="15">
        <v>2217</v>
      </c>
      <c r="F40" s="15"/>
      <c r="G40" s="18">
        <f t="shared" si="0"/>
        <v>886800</v>
      </c>
    </row>
    <row r="41" spans="1:7" ht="27" customHeight="1" x14ac:dyDescent="0.3">
      <c r="A41" s="14">
        <v>35</v>
      </c>
      <c r="B41" s="15" t="s">
        <v>49</v>
      </c>
      <c r="C41" s="15"/>
      <c r="D41" s="45"/>
      <c r="E41" s="15">
        <v>2010</v>
      </c>
      <c r="F41" s="15"/>
      <c r="G41" s="18">
        <f t="shared" si="0"/>
        <v>804000</v>
      </c>
    </row>
    <row r="42" spans="1:7" ht="27" customHeight="1" x14ac:dyDescent="0.3">
      <c r="A42" s="14">
        <v>36</v>
      </c>
      <c r="B42" s="15" t="s">
        <v>50</v>
      </c>
      <c r="C42" s="15"/>
      <c r="D42" s="45"/>
      <c r="E42" s="15">
        <v>1820</v>
      </c>
      <c r="F42" s="15"/>
      <c r="G42" s="18">
        <f t="shared" si="0"/>
        <v>728000</v>
      </c>
    </row>
    <row r="43" spans="1:7" ht="27" customHeight="1" x14ac:dyDescent="0.3">
      <c r="A43" s="54" t="s">
        <v>3</v>
      </c>
      <c r="B43" s="55"/>
      <c r="C43" s="15"/>
      <c r="D43" s="45"/>
      <c r="E43" s="41">
        <f>SUM(E7:E42)</f>
        <v>52454.5</v>
      </c>
      <c r="F43" s="41"/>
      <c r="G43" s="46">
        <f t="shared" ref="G43" si="1">SUM(G7:G42)</f>
        <v>20981800</v>
      </c>
    </row>
    <row r="46" spans="1:7" ht="15.75" x14ac:dyDescent="0.25">
      <c r="A46" s="74"/>
      <c r="B46" s="74"/>
      <c r="C46" s="74"/>
      <c r="D46" s="74"/>
      <c r="E46" s="74"/>
      <c r="F46" s="74"/>
      <c r="G46" s="74"/>
    </row>
    <row r="50" spans="6:7" x14ac:dyDescent="0.25">
      <c r="F50" s="31"/>
    </row>
    <row r="51" spans="6:7" x14ac:dyDescent="0.25">
      <c r="G51" s="32"/>
    </row>
  </sheetData>
  <mergeCells count="11">
    <mergeCell ref="A43:B43"/>
    <mergeCell ref="A46:C46"/>
    <mergeCell ref="D46:G46"/>
    <mergeCell ref="A3:G3"/>
    <mergeCell ref="A1:C1"/>
    <mergeCell ref="D1:G1"/>
    <mergeCell ref="A5:A6"/>
    <mergeCell ref="B5:B6"/>
    <mergeCell ref="C5:D5"/>
    <mergeCell ref="E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6"/>
  <sheetViews>
    <sheetView topLeftCell="A32" workbookViewId="0">
      <selection activeCell="E7" sqref="E7:E42"/>
    </sheetView>
  </sheetViews>
  <sheetFormatPr defaultRowHeight="15" x14ac:dyDescent="0.25"/>
  <cols>
    <col min="1" max="1" width="4.85546875" customWidth="1"/>
    <col min="2" max="2" width="23.28515625" customWidth="1"/>
    <col min="3" max="6" width="18" customWidth="1"/>
    <col min="7" max="7" width="24.85546875" customWidth="1"/>
    <col min="9" max="9" width="16.28515625" customWidth="1"/>
    <col min="10" max="10" width="22.7109375" customWidth="1"/>
  </cols>
  <sheetData>
    <row r="1" spans="1:13" ht="37.5" customHeight="1" x14ac:dyDescent="0.25">
      <c r="A1" s="56" t="s">
        <v>15</v>
      </c>
      <c r="B1" s="56"/>
      <c r="C1" s="56"/>
      <c r="D1" s="56" t="s">
        <v>0</v>
      </c>
      <c r="E1" s="56"/>
      <c r="F1" s="56"/>
      <c r="G1" s="56"/>
      <c r="H1" s="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</row>
    <row r="3" spans="1:13" ht="40.5" customHeight="1" x14ac:dyDescent="0.25">
      <c r="A3" s="79" t="s">
        <v>88</v>
      </c>
      <c r="B3" s="79"/>
      <c r="C3" s="79"/>
      <c r="D3" s="79"/>
      <c r="E3" s="79"/>
      <c r="F3" s="79"/>
      <c r="G3" s="79"/>
      <c r="H3" s="3"/>
      <c r="I3" s="3"/>
      <c r="J3" s="3"/>
      <c r="K3" s="3"/>
      <c r="L3" s="3"/>
      <c r="M3" s="3"/>
    </row>
    <row r="4" spans="1:13" ht="26.25" customHeight="1" x14ac:dyDescent="0.3">
      <c r="A4" s="2"/>
      <c r="B4" s="2"/>
      <c r="C4" s="2"/>
      <c r="D4" s="2"/>
      <c r="E4" s="2"/>
      <c r="F4" s="2"/>
      <c r="G4" s="30" t="s">
        <v>90</v>
      </c>
      <c r="H4" s="3"/>
      <c r="I4" s="3"/>
      <c r="J4" s="3"/>
      <c r="K4" s="3"/>
      <c r="L4" s="3"/>
      <c r="M4" s="3"/>
    </row>
    <row r="5" spans="1:13" ht="22.5" customHeight="1" x14ac:dyDescent="0.25">
      <c r="A5" s="66" t="s">
        <v>4</v>
      </c>
      <c r="B5" s="66" t="s">
        <v>1</v>
      </c>
      <c r="C5" s="66" t="s">
        <v>5</v>
      </c>
      <c r="D5" s="66"/>
      <c r="E5" s="66" t="s">
        <v>6</v>
      </c>
      <c r="F5" s="66"/>
      <c r="G5" s="80" t="s">
        <v>2</v>
      </c>
      <c r="H5" s="4"/>
      <c r="I5" s="4"/>
      <c r="J5" s="4"/>
      <c r="K5" s="4"/>
      <c r="L5" s="4"/>
      <c r="M5" s="4"/>
    </row>
    <row r="6" spans="1:13" ht="177" customHeight="1" x14ac:dyDescent="0.25">
      <c r="A6" s="66"/>
      <c r="B6" s="66"/>
      <c r="C6" s="7" t="s">
        <v>7</v>
      </c>
      <c r="D6" s="7" t="s">
        <v>8</v>
      </c>
      <c r="E6" s="7" t="s">
        <v>7</v>
      </c>
      <c r="F6" s="7" t="s">
        <v>8</v>
      </c>
      <c r="G6" s="81"/>
    </row>
    <row r="7" spans="1:13" ht="27" customHeight="1" x14ac:dyDescent="0.25">
      <c r="A7" s="8">
        <v>1</v>
      </c>
      <c r="B7" s="9" t="s">
        <v>16</v>
      </c>
      <c r="C7" s="10"/>
      <c r="D7" s="11"/>
      <c r="E7" s="11">
        <v>698</v>
      </c>
      <c r="F7" s="10"/>
      <c r="G7" s="9"/>
      <c r="I7" s="13"/>
    </row>
    <row r="8" spans="1:13" ht="27" customHeight="1" x14ac:dyDescent="0.25">
      <c r="A8" s="8">
        <v>2</v>
      </c>
      <c r="B8" s="9" t="s">
        <v>17</v>
      </c>
      <c r="C8" s="11"/>
      <c r="D8" s="11"/>
      <c r="E8" s="11">
        <v>1887.3</v>
      </c>
      <c r="F8" s="10"/>
      <c r="G8" s="9"/>
    </row>
    <row r="9" spans="1:13" ht="27" customHeight="1" x14ac:dyDescent="0.25">
      <c r="A9" s="8">
        <v>3</v>
      </c>
      <c r="B9" s="9" t="s">
        <v>18</v>
      </c>
      <c r="C9" s="9"/>
      <c r="D9" s="9"/>
      <c r="E9" s="9">
        <v>784.1</v>
      </c>
      <c r="F9" s="9"/>
      <c r="G9" s="9"/>
    </row>
    <row r="10" spans="1:13" ht="27" customHeight="1" x14ac:dyDescent="0.25">
      <c r="A10" s="8">
        <v>4</v>
      </c>
      <c r="B10" s="9" t="s">
        <v>19</v>
      </c>
      <c r="C10" s="9"/>
      <c r="D10" s="9"/>
      <c r="E10" s="9">
        <v>2020</v>
      </c>
      <c r="F10" s="9"/>
      <c r="G10" s="9"/>
    </row>
    <row r="11" spans="1:13" ht="27" customHeight="1" x14ac:dyDescent="0.25">
      <c r="A11" s="8">
        <v>5</v>
      </c>
      <c r="B11" s="9" t="s">
        <v>20</v>
      </c>
      <c r="C11" s="9"/>
      <c r="D11" s="9"/>
      <c r="E11" s="9">
        <v>5098.8999999999996</v>
      </c>
      <c r="F11" s="9"/>
      <c r="G11" s="9"/>
    </row>
    <row r="12" spans="1:13" ht="27" customHeight="1" x14ac:dyDescent="0.25">
      <c r="A12" s="8">
        <v>6</v>
      </c>
      <c r="B12" s="9" t="s">
        <v>21</v>
      </c>
      <c r="C12" s="9"/>
      <c r="D12" s="9"/>
      <c r="E12" s="9">
        <v>1083.5999999999999</v>
      </c>
      <c r="F12" s="9"/>
      <c r="G12" s="9"/>
    </row>
    <row r="13" spans="1:13" ht="27" customHeight="1" x14ac:dyDescent="0.25">
      <c r="A13" s="8">
        <v>7</v>
      </c>
      <c r="B13" s="9" t="s">
        <v>22</v>
      </c>
      <c r="C13" s="9"/>
      <c r="D13" s="9"/>
      <c r="E13" s="9">
        <v>596</v>
      </c>
      <c r="F13" s="9"/>
      <c r="G13" s="9"/>
    </row>
    <row r="14" spans="1:13" ht="27" customHeight="1" x14ac:dyDescent="0.25">
      <c r="A14" s="8">
        <v>8</v>
      </c>
      <c r="B14" s="9" t="s">
        <v>23</v>
      </c>
      <c r="C14" s="9"/>
      <c r="D14" s="9"/>
      <c r="E14" s="9">
        <v>1296</v>
      </c>
      <c r="F14" s="9"/>
      <c r="G14" s="9"/>
    </row>
    <row r="15" spans="1:13" ht="27" customHeight="1" x14ac:dyDescent="0.25">
      <c r="A15" s="8">
        <v>9</v>
      </c>
      <c r="B15" s="9" t="s">
        <v>24</v>
      </c>
      <c r="C15" s="9"/>
      <c r="D15" s="9"/>
      <c r="E15" s="9">
        <v>2051</v>
      </c>
      <c r="F15" s="9"/>
      <c r="G15" s="9"/>
    </row>
    <row r="16" spans="1:13" ht="27" customHeight="1" x14ac:dyDescent="0.25">
      <c r="A16" s="8">
        <v>10</v>
      </c>
      <c r="B16" s="9" t="s">
        <v>25</v>
      </c>
      <c r="C16" s="9"/>
      <c r="D16" s="9"/>
      <c r="E16" s="9">
        <v>1204.5999999999999</v>
      </c>
      <c r="F16" s="9"/>
      <c r="G16" s="9"/>
    </row>
    <row r="17" spans="1:7" ht="27" customHeight="1" x14ac:dyDescent="0.25">
      <c r="A17" s="8">
        <v>11</v>
      </c>
      <c r="B17" s="9" t="s">
        <v>26</v>
      </c>
      <c r="C17" s="9"/>
      <c r="D17" s="9"/>
      <c r="E17" s="9">
        <v>1874</v>
      </c>
      <c r="F17" s="9"/>
      <c r="G17" s="9"/>
    </row>
    <row r="18" spans="1:7" ht="27" customHeight="1" x14ac:dyDescent="0.25">
      <c r="A18" s="8">
        <v>12</v>
      </c>
      <c r="B18" s="9" t="s">
        <v>27</v>
      </c>
      <c r="C18" s="9"/>
      <c r="D18" s="9"/>
      <c r="E18" s="9">
        <v>2403</v>
      </c>
      <c r="F18" s="9"/>
      <c r="G18" s="9"/>
    </row>
    <row r="19" spans="1:7" ht="27" customHeight="1" x14ac:dyDescent="0.25">
      <c r="A19" s="8">
        <v>13</v>
      </c>
      <c r="B19" s="9" t="s">
        <v>28</v>
      </c>
      <c r="C19" s="9"/>
      <c r="D19" s="9"/>
      <c r="E19" s="9">
        <v>1077</v>
      </c>
      <c r="F19" s="9"/>
      <c r="G19" s="9"/>
    </row>
    <row r="20" spans="1:7" ht="27" customHeight="1" x14ac:dyDescent="0.25">
      <c r="A20" s="8">
        <v>14</v>
      </c>
      <c r="B20" s="9" t="s">
        <v>29</v>
      </c>
      <c r="C20" s="9"/>
      <c r="D20" s="9"/>
      <c r="E20" s="9">
        <v>1144</v>
      </c>
      <c r="F20" s="9"/>
      <c r="G20" s="9"/>
    </row>
    <row r="21" spans="1:7" ht="27" customHeight="1" x14ac:dyDescent="0.25">
      <c r="A21" s="8">
        <v>15</v>
      </c>
      <c r="B21" s="9" t="s">
        <v>30</v>
      </c>
      <c r="C21" s="9"/>
      <c r="D21" s="9"/>
      <c r="E21" s="9">
        <v>1352</v>
      </c>
      <c r="F21" s="9"/>
      <c r="G21" s="9"/>
    </row>
    <row r="22" spans="1:7" ht="27" customHeight="1" x14ac:dyDescent="0.25">
      <c r="A22" s="8">
        <v>16</v>
      </c>
      <c r="B22" s="9" t="s">
        <v>31</v>
      </c>
      <c r="C22" s="9"/>
      <c r="D22" s="9"/>
      <c r="E22" s="9">
        <v>945</v>
      </c>
      <c r="F22" s="9"/>
      <c r="G22" s="9"/>
    </row>
    <row r="23" spans="1:7" ht="27" customHeight="1" x14ac:dyDescent="0.25">
      <c r="A23" s="8">
        <v>17</v>
      </c>
      <c r="B23" s="9" t="s">
        <v>32</v>
      </c>
      <c r="C23" s="9"/>
      <c r="D23" s="9"/>
      <c r="E23" s="9">
        <v>1256</v>
      </c>
      <c r="F23" s="9"/>
      <c r="G23" s="9"/>
    </row>
    <row r="24" spans="1:7" ht="27" customHeight="1" x14ac:dyDescent="0.25">
      <c r="A24" s="8">
        <v>18</v>
      </c>
      <c r="B24" s="9" t="s">
        <v>33</v>
      </c>
      <c r="C24" s="9"/>
      <c r="D24" s="9"/>
      <c r="E24" s="9">
        <v>1558</v>
      </c>
      <c r="F24" s="9"/>
      <c r="G24" s="9"/>
    </row>
    <row r="25" spans="1:7" ht="27" customHeight="1" x14ac:dyDescent="0.25">
      <c r="A25" s="8">
        <v>19</v>
      </c>
      <c r="B25" s="9" t="s">
        <v>33</v>
      </c>
      <c r="C25" s="9"/>
      <c r="D25" s="9"/>
      <c r="E25" s="9">
        <v>139</v>
      </c>
      <c r="F25" s="9"/>
      <c r="G25" s="9"/>
    </row>
    <row r="26" spans="1:7" ht="27" customHeight="1" x14ac:dyDescent="0.25">
      <c r="A26" s="8">
        <v>20</v>
      </c>
      <c r="B26" s="9" t="s">
        <v>34</v>
      </c>
      <c r="C26" s="9"/>
      <c r="D26" s="9"/>
      <c r="E26" s="9">
        <v>894</v>
      </c>
      <c r="F26" s="9"/>
      <c r="G26" s="9"/>
    </row>
    <row r="27" spans="1:7" ht="27" customHeight="1" x14ac:dyDescent="0.25">
      <c r="A27" s="8">
        <v>21</v>
      </c>
      <c r="B27" s="9" t="s">
        <v>35</v>
      </c>
      <c r="C27" s="9"/>
      <c r="D27" s="9"/>
      <c r="E27" s="9">
        <v>964</v>
      </c>
      <c r="F27" s="9"/>
      <c r="G27" s="9"/>
    </row>
    <row r="28" spans="1:7" ht="27" customHeight="1" x14ac:dyDescent="0.25">
      <c r="A28" s="8">
        <v>22</v>
      </c>
      <c r="B28" s="9" t="s">
        <v>36</v>
      </c>
      <c r="C28" s="9"/>
      <c r="D28" s="9"/>
      <c r="E28" s="9">
        <v>515</v>
      </c>
      <c r="F28" s="9"/>
      <c r="G28" s="9"/>
    </row>
    <row r="29" spans="1:7" ht="27" customHeight="1" x14ac:dyDescent="0.25">
      <c r="A29" s="8">
        <v>23</v>
      </c>
      <c r="B29" s="9" t="s">
        <v>37</v>
      </c>
      <c r="C29" s="9"/>
      <c r="D29" s="9"/>
      <c r="E29" s="9">
        <v>896</v>
      </c>
      <c r="F29" s="9"/>
      <c r="G29" s="9"/>
    </row>
    <row r="30" spans="1:7" ht="27" customHeight="1" x14ac:dyDescent="0.25">
      <c r="A30" s="8">
        <v>24</v>
      </c>
      <c r="B30" s="9" t="s">
        <v>38</v>
      </c>
      <c r="C30" s="9"/>
      <c r="D30" s="9"/>
      <c r="E30" s="9">
        <v>932</v>
      </c>
      <c r="F30" s="9"/>
      <c r="G30" s="9"/>
    </row>
    <row r="31" spans="1:7" ht="27" customHeight="1" x14ac:dyDescent="0.25">
      <c r="A31" s="8">
        <v>25</v>
      </c>
      <c r="B31" s="9" t="s">
        <v>39</v>
      </c>
      <c r="C31" s="9"/>
      <c r="D31" s="9"/>
      <c r="E31" s="9">
        <v>1106</v>
      </c>
      <c r="F31" s="9"/>
      <c r="G31" s="9"/>
    </row>
    <row r="32" spans="1:7" ht="27" customHeight="1" x14ac:dyDescent="0.25">
      <c r="A32" s="8">
        <v>26</v>
      </c>
      <c r="B32" s="9" t="s">
        <v>40</v>
      </c>
      <c r="C32" s="9"/>
      <c r="D32" s="9"/>
      <c r="E32" s="9">
        <v>953</v>
      </c>
      <c r="F32" s="9"/>
      <c r="G32" s="9"/>
    </row>
    <row r="33" spans="1:7" ht="27" customHeight="1" x14ac:dyDescent="0.25">
      <c r="A33" s="8">
        <v>27</v>
      </c>
      <c r="B33" s="9" t="s">
        <v>41</v>
      </c>
      <c r="C33" s="9"/>
      <c r="D33" s="9"/>
      <c r="E33" s="9">
        <v>1923</v>
      </c>
      <c r="F33" s="9"/>
      <c r="G33" s="9"/>
    </row>
    <row r="34" spans="1:7" ht="27" customHeight="1" x14ac:dyDescent="0.25">
      <c r="A34" s="8">
        <v>28</v>
      </c>
      <c r="B34" s="9" t="s">
        <v>42</v>
      </c>
      <c r="C34" s="9"/>
      <c r="D34" s="9"/>
      <c r="E34" s="9">
        <v>2161</v>
      </c>
      <c r="F34" s="9"/>
      <c r="G34" s="9"/>
    </row>
    <row r="35" spans="1:7" ht="27" customHeight="1" x14ac:dyDescent="0.25">
      <c r="A35" s="8">
        <v>29</v>
      </c>
      <c r="B35" s="9" t="s">
        <v>43</v>
      </c>
      <c r="C35" s="9"/>
      <c r="D35" s="9"/>
      <c r="E35" s="9">
        <v>2305</v>
      </c>
      <c r="F35" s="9"/>
      <c r="G35" s="9"/>
    </row>
    <row r="36" spans="1:7" ht="27" customHeight="1" x14ac:dyDescent="0.25">
      <c r="A36" s="8">
        <v>30</v>
      </c>
      <c r="B36" s="9" t="s">
        <v>44</v>
      </c>
      <c r="C36" s="9"/>
      <c r="D36" s="9"/>
      <c r="E36" s="9">
        <v>638</v>
      </c>
      <c r="F36" s="9"/>
      <c r="G36" s="9"/>
    </row>
    <row r="37" spans="1:7" ht="27" customHeight="1" x14ac:dyDescent="0.25">
      <c r="A37" s="8">
        <v>31</v>
      </c>
      <c r="B37" s="9" t="s">
        <v>45</v>
      </c>
      <c r="C37" s="9"/>
      <c r="D37" s="9"/>
      <c r="E37" s="9">
        <v>953</v>
      </c>
      <c r="F37" s="9"/>
      <c r="G37" s="9"/>
    </row>
    <row r="38" spans="1:7" ht="27" customHeight="1" x14ac:dyDescent="0.25">
      <c r="A38" s="8">
        <v>32</v>
      </c>
      <c r="B38" s="9" t="s">
        <v>46</v>
      </c>
      <c r="C38" s="9"/>
      <c r="D38" s="9"/>
      <c r="E38" s="9">
        <v>2100</v>
      </c>
      <c r="F38" s="9"/>
      <c r="G38" s="9"/>
    </row>
    <row r="39" spans="1:7" ht="27" customHeight="1" x14ac:dyDescent="0.25">
      <c r="A39" s="8">
        <v>33</v>
      </c>
      <c r="B39" s="9" t="s">
        <v>47</v>
      </c>
      <c r="C39" s="9"/>
      <c r="D39" s="9"/>
      <c r="E39" s="9">
        <v>1600</v>
      </c>
      <c r="F39" s="9"/>
      <c r="G39" s="9"/>
    </row>
    <row r="40" spans="1:7" ht="27" customHeight="1" x14ac:dyDescent="0.25">
      <c r="A40" s="8">
        <v>34</v>
      </c>
      <c r="B40" s="9" t="s">
        <v>48</v>
      </c>
      <c r="C40" s="9"/>
      <c r="D40" s="9"/>
      <c r="E40" s="9">
        <v>2217</v>
      </c>
      <c r="F40" s="9"/>
      <c r="G40" s="9"/>
    </row>
    <row r="41" spans="1:7" ht="27" customHeight="1" x14ac:dyDescent="0.25">
      <c r="A41" s="8">
        <v>35</v>
      </c>
      <c r="B41" s="9" t="s">
        <v>49</v>
      </c>
      <c r="C41" s="9"/>
      <c r="D41" s="9"/>
      <c r="E41" s="9">
        <v>2010</v>
      </c>
      <c r="F41" s="9"/>
      <c r="G41" s="9"/>
    </row>
    <row r="42" spans="1:7" ht="27" customHeight="1" x14ac:dyDescent="0.25">
      <c r="A42" s="8">
        <v>36</v>
      </c>
      <c r="B42" s="9" t="s">
        <v>50</v>
      </c>
      <c r="C42" s="9"/>
      <c r="D42" s="9"/>
      <c r="E42" s="9">
        <v>1820</v>
      </c>
      <c r="F42" s="9"/>
      <c r="G42" s="9"/>
    </row>
    <row r="43" spans="1:7" ht="27" customHeight="1" x14ac:dyDescent="0.25">
      <c r="A43" s="77" t="s">
        <v>3</v>
      </c>
      <c r="B43" s="78"/>
      <c r="C43" s="9"/>
      <c r="D43" s="9"/>
      <c r="E43" s="12">
        <f>SUM(E7:E42)</f>
        <v>52454.5</v>
      </c>
      <c r="F43" s="9"/>
      <c r="G43" s="9"/>
    </row>
    <row r="46" spans="1:7" ht="15.75" x14ac:dyDescent="0.25">
      <c r="A46" s="74" t="s">
        <v>89</v>
      </c>
      <c r="B46" s="74"/>
      <c r="C46" s="74"/>
      <c r="D46" s="74" t="s">
        <v>51</v>
      </c>
      <c r="E46" s="74"/>
      <c r="F46" s="74"/>
      <c r="G46" s="74"/>
    </row>
  </sheetData>
  <mergeCells count="11">
    <mergeCell ref="A43:B43"/>
    <mergeCell ref="A46:C46"/>
    <mergeCell ref="D46:G46"/>
    <mergeCell ref="A1:C1"/>
    <mergeCell ref="D1:G1"/>
    <mergeCell ref="A3:G3"/>
    <mergeCell ref="A5:A6"/>
    <mergeCell ref="B5:B6"/>
    <mergeCell ref="C5:D5"/>
    <mergeCell ref="E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6"/>
  <sheetViews>
    <sheetView workbookViewId="0">
      <selection sqref="A1:C1"/>
    </sheetView>
  </sheetViews>
  <sheetFormatPr defaultRowHeight="15" x14ac:dyDescent="0.25"/>
  <cols>
    <col min="1" max="1" width="4.85546875" customWidth="1"/>
    <col min="2" max="2" width="24.7109375" customWidth="1"/>
    <col min="3" max="6" width="18.28515625" customWidth="1"/>
    <col min="7" max="7" width="23" customWidth="1"/>
    <col min="9" max="9" width="16.28515625" customWidth="1"/>
    <col min="10" max="10" width="22.7109375" customWidth="1"/>
  </cols>
  <sheetData>
    <row r="1" spans="1:13" ht="60" customHeight="1" x14ac:dyDescent="0.25">
      <c r="A1" s="71" t="s">
        <v>103</v>
      </c>
      <c r="B1" s="71"/>
      <c r="C1" s="71"/>
      <c r="D1" s="71" t="s">
        <v>0</v>
      </c>
      <c r="E1" s="71"/>
      <c r="F1" s="71"/>
      <c r="G1" s="71"/>
      <c r="H1" s="5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  <c r="G2" s="2"/>
    </row>
    <row r="3" spans="1:13" ht="48" customHeight="1" x14ac:dyDescent="0.3">
      <c r="A3" s="70" t="s">
        <v>106</v>
      </c>
      <c r="B3" s="70"/>
      <c r="C3" s="70"/>
      <c r="D3" s="70"/>
      <c r="E3" s="70"/>
      <c r="F3" s="70"/>
      <c r="G3" s="70"/>
      <c r="H3" s="52"/>
      <c r="I3" s="3"/>
      <c r="J3" s="3"/>
      <c r="K3" s="3"/>
      <c r="L3" s="3"/>
      <c r="M3" s="3"/>
    </row>
    <row r="4" spans="1:13" ht="26.25" customHeight="1" x14ac:dyDescent="0.25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</row>
    <row r="5" spans="1:13" ht="38.25" customHeight="1" x14ac:dyDescent="0.25">
      <c r="A5" s="57" t="s">
        <v>4</v>
      </c>
      <c r="B5" s="57" t="s">
        <v>1</v>
      </c>
      <c r="C5" s="57" t="s">
        <v>5</v>
      </c>
      <c r="D5" s="57"/>
      <c r="E5" s="57" t="s">
        <v>6</v>
      </c>
      <c r="F5" s="57"/>
      <c r="G5" s="58" t="s">
        <v>70</v>
      </c>
      <c r="H5" s="4"/>
      <c r="I5" s="4"/>
      <c r="J5" s="4"/>
      <c r="K5" s="4"/>
      <c r="L5" s="4"/>
      <c r="M5" s="4"/>
    </row>
    <row r="6" spans="1:13" ht="258" customHeight="1" x14ac:dyDescent="0.25">
      <c r="A6" s="57"/>
      <c r="B6" s="57"/>
      <c r="C6" s="40" t="s">
        <v>7</v>
      </c>
      <c r="D6" s="40" t="s">
        <v>8</v>
      </c>
      <c r="E6" s="40" t="s">
        <v>7</v>
      </c>
      <c r="F6" s="40" t="s">
        <v>8</v>
      </c>
      <c r="G6" s="57"/>
    </row>
    <row r="7" spans="1:13" ht="27" customHeight="1" x14ac:dyDescent="0.3">
      <c r="A7" s="14">
        <v>1</v>
      </c>
      <c r="B7" s="15" t="s">
        <v>53</v>
      </c>
      <c r="C7" s="16"/>
      <c r="D7" s="17"/>
      <c r="E7" s="47">
        <v>3764</v>
      </c>
      <c r="F7" s="48"/>
      <c r="G7" s="18">
        <f>E7*400</f>
        <v>1505600</v>
      </c>
      <c r="I7" s="13"/>
    </row>
    <row r="8" spans="1:13" ht="27" customHeight="1" x14ac:dyDescent="0.3">
      <c r="A8" s="14">
        <v>2</v>
      </c>
      <c r="B8" s="15" t="s">
        <v>54</v>
      </c>
      <c r="C8" s="17"/>
      <c r="D8" s="17"/>
      <c r="E8" s="47">
        <v>20000</v>
      </c>
      <c r="F8" s="48"/>
      <c r="G8" s="18">
        <f t="shared" ref="G8:G22" si="0">E8*400</f>
        <v>8000000</v>
      </c>
    </row>
    <row r="9" spans="1:13" ht="27" customHeight="1" x14ac:dyDescent="0.3">
      <c r="A9" s="14">
        <v>3</v>
      </c>
      <c r="B9" s="15" t="s">
        <v>55</v>
      </c>
      <c r="C9" s="15"/>
      <c r="D9" s="17"/>
      <c r="E9" s="47">
        <v>3000</v>
      </c>
      <c r="F9" s="48"/>
      <c r="G9" s="18">
        <f t="shared" si="0"/>
        <v>1200000</v>
      </c>
    </row>
    <row r="10" spans="1:13" ht="27" customHeight="1" x14ac:dyDescent="0.3">
      <c r="A10" s="14">
        <v>4</v>
      </c>
      <c r="B10" s="15" t="s">
        <v>56</v>
      </c>
      <c r="C10" s="15"/>
      <c r="D10" s="17"/>
      <c r="E10" s="47">
        <v>3092</v>
      </c>
      <c r="F10" s="48"/>
      <c r="G10" s="18">
        <f t="shared" si="0"/>
        <v>1236800</v>
      </c>
    </row>
    <row r="11" spans="1:13" ht="27" customHeight="1" x14ac:dyDescent="0.3">
      <c r="A11" s="14">
        <v>5</v>
      </c>
      <c r="B11" s="15" t="s">
        <v>57</v>
      </c>
      <c r="C11" s="15"/>
      <c r="D11" s="17"/>
      <c r="E11" s="47">
        <v>8010</v>
      </c>
      <c r="F11" s="48"/>
      <c r="G11" s="18">
        <f t="shared" si="0"/>
        <v>3204000</v>
      </c>
    </row>
    <row r="12" spans="1:13" ht="27" customHeight="1" x14ac:dyDescent="0.3">
      <c r="A12" s="14">
        <v>6</v>
      </c>
      <c r="B12" s="15" t="s">
        <v>58</v>
      </c>
      <c r="C12" s="15"/>
      <c r="D12" s="17"/>
      <c r="E12" s="47">
        <v>3789</v>
      </c>
      <c r="F12" s="48"/>
      <c r="G12" s="18">
        <f t="shared" si="0"/>
        <v>1515600</v>
      </c>
    </row>
    <row r="13" spans="1:13" ht="27" customHeight="1" x14ac:dyDescent="0.3">
      <c r="A13" s="14">
        <v>7</v>
      </c>
      <c r="B13" s="15" t="s">
        <v>59</v>
      </c>
      <c r="C13" s="15"/>
      <c r="D13" s="17"/>
      <c r="E13" s="47">
        <v>2000</v>
      </c>
      <c r="F13" s="48"/>
      <c r="G13" s="18">
        <f t="shared" si="0"/>
        <v>800000</v>
      </c>
    </row>
    <row r="14" spans="1:13" ht="27" customHeight="1" x14ac:dyDescent="0.3">
      <c r="A14" s="14">
        <v>8</v>
      </c>
      <c r="B14" s="15" t="s">
        <v>60</v>
      </c>
      <c r="C14" s="15"/>
      <c r="D14" s="17"/>
      <c r="E14" s="47">
        <v>5000</v>
      </c>
      <c r="F14" s="48"/>
      <c r="G14" s="18">
        <f t="shared" si="0"/>
        <v>2000000</v>
      </c>
    </row>
    <row r="15" spans="1:13" ht="27" customHeight="1" x14ac:dyDescent="0.3">
      <c r="A15" s="14">
        <v>9</v>
      </c>
      <c r="B15" s="15" t="s">
        <v>61</v>
      </c>
      <c r="C15" s="15"/>
      <c r="D15" s="17"/>
      <c r="E15" s="47">
        <v>2000</v>
      </c>
      <c r="F15" s="48"/>
      <c r="G15" s="18">
        <f t="shared" si="0"/>
        <v>800000</v>
      </c>
    </row>
    <row r="16" spans="1:13" ht="27" customHeight="1" x14ac:dyDescent="0.3">
      <c r="A16" s="14">
        <v>10</v>
      </c>
      <c r="B16" s="15" t="s">
        <v>64</v>
      </c>
      <c r="C16" s="15"/>
      <c r="D16" s="17"/>
      <c r="E16" s="49">
        <v>1091.5999999999999</v>
      </c>
      <c r="F16" s="48"/>
      <c r="G16" s="18">
        <f t="shared" si="0"/>
        <v>436639.99999999994</v>
      </c>
    </row>
    <row r="17" spans="1:7" ht="27" customHeight="1" x14ac:dyDescent="0.3">
      <c r="A17" s="14">
        <v>11</v>
      </c>
      <c r="B17" s="15" t="s">
        <v>65</v>
      </c>
      <c r="C17" s="15"/>
      <c r="D17" s="17"/>
      <c r="E17" s="49">
        <v>1000</v>
      </c>
      <c r="F17" s="48"/>
      <c r="G17" s="18">
        <f t="shared" si="0"/>
        <v>400000</v>
      </c>
    </row>
    <row r="18" spans="1:7" ht="27" customHeight="1" x14ac:dyDescent="0.3">
      <c r="A18" s="14">
        <v>12</v>
      </c>
      <c r="B18" s="15" t="s">
        <v>66</v>
      </c>
      <c r="C18" s="15"/>
      <c r="D18" s="17"/>
      <c r="E18" s="49">
        <v>1000</v>
      </c>
      <c r="F18" s="48"/>
      <c r="G18" s="18">
        <f t="shared" si="0"/>
        <v>400000</v>
      </c>
    </row>
    <row r="19" spans="1:7" ht="27" customHeight="1" x14ac:dyDescent="0.3">
      <c r="A19" s="14">
        <v>13</v>
      </c>
      <c r="B19" s="15" t="s">
        <v>67</v>
      </c>
      <c r="C19" s="15"/>
      <c r="D19" s="17"/>
      <c r="E19" s="49">
        <v>1342</v>
      </c>
      <c r="F19" s="48"/>
      <c r="G19" s="18">
        <f t="shared" si="0"/>
        <v>536800</v>
      </c>
    </row>
    <row r="20" spans="1:7" ht="27" customHeight="1" x14ac:dyDescent="0.3">
      <c r="A20" s="14">
        <v>14</v>
      </c>
      <c r="B20" s="15" t="s">
        <v>68</v>
      </c>
      <c r="C20" s="15"/>
      <c r="D20" s="17"/>
      <c r="E20" s="49">
        <v>5000</v>
      </c>
      <c r="F20" s="48"/>
      <c r="G20" s="18">
        <f t="shared" si="0"/>
        <v>2000000</v>
      </c>
    </row>
    <row r="21" spans="1:7" ht="27" customHeight="1" x14ac:dyDescent="0.3">
      <c r="A21" s="14">
        <v>15</v>
      </c>
      <c r="B21" s="15" t="s">
        <v>62</v>
      </c>
      <c r="C21" s="15"/>
      <c r="D21" s="17"/>
      <c r="E21" s="49">
        <v>3134.5</v>
      </c>
      <c r="F21" s="48"/>
      <c r="G21" s="18">
        <f t="shared" si="0"/>
        <v>1253800</v>
      </c>
    </row>
    <row r="22" spans="1:7" ht="27" customHeight="1" x14ac:dyDescent="0.3">
      <c r="A22" s="14">
        <v>16</v>
      </c>
      <c r="B22" s="15" t="s">
        <v>63</v>
      </c>
      <c r="C22" s="15"/>
      <c r="D22" s="17"/>
      <c r="E22" s="49">
        <v>2000</v>
      </c>
      <c r="F22" s="48"/>
      <c r="G22" s="18">
        <f t="shared" si="0"/>
        <v>800000</v>
      </c>
    </row>
    <row r="23" spans="1:7" ht="27" customHeight="1" x14ac:dyDescent="0.3">
      <c r="A23" s="54" t="s">
        <v>69</v>
      </c>
      <c r="B23" s="55"/>
      <c r="C23" s="15"/>
      <c r="D23" s="15"/>
      <c r="E23" s="50">
        <f>SUM(E7:E22)</f>
        <v>65223.1</v>
      </c>
      <c r="F23" s="48"/>
      <c r="G23" s="43">
        <f>E23*400</f>
        <v>26089240</v>
      </c>
    </row>
    <row r="26" spans="1:7" ht="15.75" x14ac:dyDescent="0.25">
      <c r="A26" s="74"/>
      <c r="B26" s="74"/>
      <c r="C26" s="74"/>
      <c r="D26" s="74"/>
      <c r="E26" s="74"/>
      <c r="F26" s="74"/>
      <c r="G26" s="74"/>
    </row>
  </sheetData>
  <mergeCells count="11">
    <mergeCell ref="A26:C26"/>
    <mergeCell ref="D26:G26"/>
    <mergeCell ref="A1:C1"/>
    <mergeCell ref="D1:G1"/>
    <mergeCell ref="A3:G3"/>
    <mergeCell ref="A5:A6"/>
    <mergeCell ref="B5:B6"/>
    <mergeCell ref="C5:D5"/>
    <mergeCell ref="E5:F5"/>
    <mergeCell ref="G5:G6"/>
    <mergeCell ref="A23:B23"/>
  </mergeCells>
  <pageMargins left="0.7" right="0.7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0"/>
  <sheetViews>
    <sheetView topLeftCell="A10" workbookViewId="0">
      <selection activeCell="G33" sqref="G33"/>
    </sheetView>
  </sheetViews>
  <sheetFormatPr defaultRowHeight="15" x14ac:dyDescent="0.25"/>
  <cols>
    <col min="1" max="1" width="4.85546875" customWidth="1"/>
    <col min="2" max="2" width="18.85546875" customWidth="1"/>
    <col min="3" max="6" width="18.28515625" customWidth="1"/>
    <col min="7" max="7" width="30.140625" customWidth="1"/>
    <col min="9" max="9" width="16.28515625" customWidth="1"/>
    <col min="10" max="10" width="22.7109375" customWidth="1"/>
  </cols>
  <sheetData>
    <row r="1" spans="1:13" ht="37.5" customHeight="1" x14ac:dyDescent="0.25">
      <c r="A1" s="56" t="s">
        <v>52</v>
      </c>
      <c r="B1" s="56"/>
      <c r="C1" s="56"/>
      <c r="D1" s="56" t="s">
        <v>0</v>
      </c>
      <c r="E1" s="56"/>
      <c r="F1" s="56"/>
      <c r="G1" s="56"/>
      <c r="H1" s="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</row>
    <row r="3" spans="1:13" ht="40.5" customHeight="1" x14ac:dyDescent="0.25">
      <c r="A3" s="56" t="s">
        <v>96</v>
      </c>
      <c r="B3" s="56"/>
      <c r="C3" s="56"/>
      <c r="D3" s="56"/>
      <c r="E3" s="56"/>
      <c r="F3" s="56"/>
      <c r="G3" s="56"/>
      <c r="H3" s="3"/>
      <c r="I3" s="3"/>
      <c r="J3" s="3"/>
      <c r="K3" s="3"/>
      <c r="L3" s="3"/>
      <c r="M3" s="3"/>
    </row>
    <row r="4" spans="1:13" ht="26.25" customHeight="1" x14ac:dyDescent="0.25">
      <c r="A4" s="2"/>
      <c r="B4" s="2"/>
      <c r="C4" s="2"/>
      <c r="D4" s="2"/>
      <c r="E4" s="2"/>
      <c r="F4" s="2"/>
      <c r="G4" s="3" t="s">
        <v>95</v>
      </c>
      <c r="H4" s="3"/>
      <c r="I4" s="3"/>
      <c r="J4" s="3"/>
      <c r="K4" s="3"/>
      <c r="L4" s="3"/>
      <c r="M4" s="3"/>
    </row>
    <row r="5" spans="1:13" ht="22.5" customHeight="1" x14ac:dyDescent="0.25">
      <c r="A5" s="66" t="s">
        <v>4</v>
      </c>
      <c r="B5" s="66" t="s">
        <v>1</v>
      </c>
      <c r="C5" s="66" t="s">
        <v>5</v>
      </c>
      <c r="D5" s="66"/>
      <c r="E5" s="66" t="s">
        <v>6</v>
      </c>
      <c r="F5" s="66"/>
      <c r="G5" s="80" t="s">
        <v>2</v>
      </c>
      <c r="H5" s="4"/>
      <c r="I5" s="4"/>
      <c r="J5" s="4"/>
      <c r="K5" s="4"/>
      <c r="L5" s="4"/>
      <c r="M5" s="4"/>
    </row>
    <row r="6" spans="1:13" ht="177" customHeight="1" x14ac:dyDescent="0.25">
      <c r="A6" s="66"/>
      <c r="B6" s="66"/>
      <c r="C6" s="7" t="s">
        <v>7</v>
      </c>
      <c r="D6" s="7" t="s">
        <v>8</v>
      </c>
      <c r="E6" s="7" t="s">
        <v>7</v>
      </c>
      <c r="F6" s="7" t="s">
        <v>8</v>
      </c>
      <c r="G6" s="81"/>
    </row>
    <row r="7" spans="1:13" ht="27" customHeight="1" x14ac:dyDescent="0.25">
      <c r="A7" s="8">
        <v>1</v>
      </c>
      <c r="B7" s="9" t="s">
        <v>53</v>
      </c>
      <c r="C7" s="10"/>
      <c r="D7" s="11"/>
      <c r="E7" s="33">
        <v>3764</v>
      </c>
      <c r="F7" s="9"/>
      <c r="G7" s="9"/>
      <c r="I7" s="13"/>
    </row>
    <row r="8" spans="1:13" ht="27" customHeight="1" x14ac:dyDescent="0.25">
      <c r="A8" s="8">
        <v>2</v>
      </c>
      <c r="B8" s="9" t="s">
        <v>54</v>
      </c>
      <c r="C8" s="11"/>
      <c r="D8" s="11"/>
      <c r="E8" s="33">
        <v>20000</v>
      </c>
      <c r="F8" s="9"/>
      <c r="G8" s="9"/>
    </row>
    <row r="9" spans="1:13" ht="27" customHeight="1" x14ac:dyDescent="0.25">
      <c r="A9" s="8">
        <v>3</v>
      </c>
      <c r="B9" s="9" t="s">
        <v>55</v>
      </c>
      <c r="C9" s="9"/>
      <c r="D9" s="11"/>
      <c r="E9" s="33">
        <v>3000</v>
      </c>
      <c r="F9" s="9"/>
      <c r="G9" s="9"/>
    </row>
    <row r="10" spans="1:13" ht="27" customHeight="1" x14ac:dyDescent="0.25">
      <c r="A10" s="8">
        <v>4</v>
      </c>
      <c r="B10" s="9" t="s">
        <v>56</v>
      </c>
      <c r="C10" s="9"/>
      <c r="D10" s="11"/>
      <c r="E10" s="33">
        <v>3092</v>
      </c>
      <c r="F10" s="9"/>
      <c r="G10" s="9"/>
    </row>
    <row r="11" spans="1:13" ht="27" customHeight="1" x14ac:dyDescent="0.25">
      <c r="A11" s="8">
        <v>5</v>
      </c>
      <c r="B11" s="9" t="s">
        <v>57</v>
      </c>
      <c r="C11" s="9"/>
      <c r="D11" s="11"/>
      <c r="E11" s="33">
        <v>8010</v>
      </c>
      <c r="F11" s="9"/>
      <c r="G11" s="9"/>
    </row>
    <row r="12" spans="1:13" ht="27" customHeight="1" x14ac:dyDescent="0.25">
      <c r="A12" s="8">
        <v>6</v>
      </c>
      <c r="B12" s="9" t="s">
        <v>58</v>
      </c>
      <c r="C12" s="9"/>
      <c r="D12" s="11"/>
      <c r="E12" s="33">
        <v>3789</v>
      </c>
      <c r="F12" s="9"/>
      <c r="G12" s="9"/>
    </row>
    <row r="13" spans="1:13" ht="27" customHeight="1" x14ac:dyDescent="0.25">
      <c r="A13" s="8">
        <v>7</v>
      </c>
      <c r="B13" s="9" t="s">
        <v>59</v>
      </c>
      <c r="C13" s="9"/>
      <c r="D13" s="11"/>
      <c r="E13" s="33">
        <v>2000</v>
      </c>
      <c r="F13" s="9"/>
      <c r="G13" s="9"/>
    </row>
    <row r="14" spans="1:13" ht="27" customHeight="1" x14ac:dyDescent="0.25">
      <c r="A14" s="8">
        <v>8</v>
      </c>
      <c r="B14" s="9" t="s">
        <v>60</v>
      </c>
      <c r="C14" s="9"/>
      <c r="D14" s="11"/>
      <c r="E14" s="33">
        <v>5000</v>
      </c>
      <c r="F14" s="9"/>
      <c r="G14" s="9"/>
    </row>
    <row r="15" spans="1:13" ht="27" customHeight="1" x14ac:dyDescent="0.25">
      <c r="A15" s="8">
        <v>9</v>
      </c>
      <c r="B15" s="9" t="s">
        <v>61</v>
      </c>
      <c r="C15" s="9"/>
      <c r="D15" s="11"/>
      <c r="E15" s="33">
        <v>2000</v>
      </c>
      <c r="F15" s="9"/>
      <c r="G15" s="9"/>
    </row>
    <row r="16" spans="1:13" ht="27" customHeight="1" x14ac:dyDescent="0.25">
      <c r="A16" s="8">
        <v>10</v>
      </c>
      <c r="B16" s="9" t="s">
        <v>64</v>
      </c>
      <c r="C16" s="9"/>
      <c r="D16" s="11"/>
      <c r="E16" s="34">
        <v>1091.5999999999999</v>
      </c>
      <c r="F16" s="9"/>
      <c r="G16" s="9"/>
    </row>
    <row r="17" spans="1:7" ht="27" customHeight="1" x14ac:dyDescent="0.25">
      <c r="A17" s="8">
        <v>11</v>
      </c>
      <c r="B17" s="9" t="s">
        <v>65</v>
      </c>
      <c r="C17" s="9"/>
      <c r="D17" s="11"/>
      <c r="E17" s="34">
        <v>1000</v>
      </c>
      <c r="F17" s="9"/>
      <c r="G17" s="9"/>
    </row>
    <row r="18" spans="1:7" ht="27" customHeight="1" x14ac:dyDescent="0.25">
      <c r="A18" s="8">
        <v>12</v>
      </c>
      <c r="B18" s="9" t="s">
        <v>66</v>
      </c>
      <c r="C18" s="9"/>
      <c r="D18" s="11"/>
      <c r="E18" s="34">
        <v>1000</v>
      </c>
      <c r="F18" s="9"/>
      <c r="G18" s="9"/>
    </row>
    <row r="19" spans="1:7" ht="27" customHeight="1" x14ac:dyDescent="0.25">
      <c r="A19" s="8">
        <v>13</v>
      </c>
      <c r="B19" s="9" t="s">
        <v>67</v>
      </c>
      <c r="C19" s="9"/>
      <c r="D19" s="11"/>
      <c r="E19" s="34">
        <v>1342</v>
      </c>
      <c r="F19" s="9"/>
      <c r="G19" s="9"/>
    </row>
    <row r="20" spans="1:7" ht="27" customHeight="1" x14ac:dyDescent="0.25">
      <c r="A20" s="8">
        <v>14</v>
      </c>
      <c r="B20" s="9" t="s">
        <v>68</v>
      </c>
      <c r="C20" s="9"/>
      <c r="D20" s="11"/>
      <c r="E20" s="34">
        <v>5000</v>
      </c>
      <c r="F20" s="9"/>
      <c r="G20" s="9"/>
    </row>
    <row r="21" spans="1:7" ht="27" customHeight="1" x14ac:dyDescent="0.25">
      <c r="A21" s="8">
        <v>15</v>
      </c>
      <c r="B21" s="9" t="s">
        <v>62</v>
      </c>
      <c r="C21" s="9"/>
      <c r="D21" s="11"/>
      <c r="E21" s="34">
        <v>3134.5</v>
      </c>
      <c r="F21" s="9"/>
      <c r="G21" s="9"/>
    </row>
    <row r="22" spans="1:7" ht="27" customHeight="1" x14ac:dyDescent="0.25">
      <c r="A22" s="8">
        <v>16</v>
      </c>
      <c r="B22" s="9" t="s">
        <v>63</v>
      </c>
      <c r="C22" s="9"/>
      <c r="D22" s="11"/>
      <c r="E22" s="34">
        <v>2000</v>
      </c>
      <c r="F22" s="9"/>
      <c r="G22" s="9"/>
    </row>
    <row r="23" spans="1:7" ht="27" customHeight="1" x14ac:dyDescent="0.25">
      <c r="A23" s="77" t="s">
        <v>69</v>
      </c>
      <c r="B23" s="78"/>
      <c r="C23" s="9"/>
      <c r="D23" s="9"/>
      <c r="E23" s="35">
        <f>SUM(E7:E22)</f>
        <v>65223.1</v>
      </c>
      <c r="F23" s="36"/>
      <c r="G23" s="9"/>
    </row>
    <row r="26" spans="1:7" ht="15.75" x14ac:dyDescent="0.25">
      <c r="A26" s="74" t="s">
        <v>85</v>
      </c>
      <c r="B26" s="74"/>
      <c r="C26" s="74"/>
      <c r="D26" s="74" t="s">
        <v>51</v>
      </c>
      <c r="E26" s="74"/>
      <c r="F26" s="74"/>
      <c r="G26" s="74"/>
    </row>
    <row r="30" spans="1:7" x14ac:dyDescent="0.25">
      <c r="F30" s="31"/>
    </row>
  </sheetData>
  <mergeCells count="11">
    <mergeCell ref="A23:B23"/>
    <mergeCell ref="A26:C26"/>
    <mergeCell ref="D26:G26"/>
    <mergeCell ref="A1:C1"/>
    <mergeCell ref="D1:G1"/>
    <mergeCell ref="A3:G3"/>
    <mergeCell ref="A5:A6"/>
    <mergeCell ref="B5:B6"/>
    <mergeCell ref="C5:D5"/>
    <mergeCell ref="E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1"/>
  <sheetViews>
    <sheetView topLeftCell="A4" workbookViewId="0">
      <selection activeCell="G7" sqref="G7"/>
    </sheetView>
  </sheetViews>
  <sheetFormatPr defaultRowHeight="15" x14ac:dyDescent="0.25"/>
  <cols>
    <col min="1" max="1" width="4.85546875" customWidth="1"/>
    <col min="2" max="2" width="19.85546875" customWidth="1"/>
    <col min="3" max="6" width="17.85546875" customWidth="1"/>
    <col min="7" max="7" width="34.140625" customWidth="1"/>
    <col min="9" max="9" width="13.28515625" customWidth="1"/>
    <col min="10" max="10" width="22.7109375" customWidth="1"/>
  </cols>
  <sheetData>
    <row r="1" spans="1:13" ht="37.5" customHeight="1" x14ac:dyDescent="0.25">
      <c r="A1" s="56" t="s">
        <v>91</v>
      </c>
      <c r="B1" s="56"/>
      <c r="C1" s="56"/>
      <c r="D1" s="56"/>
      <c r="E1" s="56" t="s">
        <v>0</v>
      </c>
      <c r="F1" s="56"/>
      <c r="G1" s="56"/>
      <c r="H1" s="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</row>
    <row r="3" spans="1:13" ht="40.5" customHeight="1" x14ac:dyDescent="0.25">
      <c r="A3" s="56" t="s">
        <v>84</v>
      </c>
      <c r="B3" s="56"/>
      <c r="C3" s="56"/>
      <c r="D3" s="56"/>
      <c r="E3" s="56"/>
      <c r="F3" s="56"/>
      <c r="G3" s="56"/>
      <c r="H3" s="3"/>
      <c r="I3" s="3"/>
      <c r="J3" s="3"/>
      <c r="K3" s="3"/>
      <c r="L3" s="3"/>
      <c r="M3" s="3"/>
    </row>
    <row r="4" spans="1:13" ht="21.75" customHeight="1" x14ac:dyDescent="0.3">
      <c r="A4" s="2"/>
      <c r="B4" s="2"/>
      <c r="C4" s="2"/>
      <c r="D4" s="2"/>
      <c r="E4" s="2"/>
      <c r="F4" s="2"/>
      <c r="G4" s="29" t="s">
        <v>87</v>
      </c>
      <c r="H4" s="3"/>
      <c r="I4" s="3"/>
      <c r="J4" s="3"/>
      <c r="K4" s="3"/>
      <c r="L4" s="3"/>
      <c r="M4" s="3"/>
    </row>
    <row r="5" spans="1:13" ht="22.5" customHeight="1" x14ac:dyDescent="0.25">
      <c r="A5" s="75" t="s">
        <v>4</v>
      </c>
      <c r="B5" s="66" t="s">
        <v>1</v>
      </c>
      <c r="C5" s="66" t="s">
        <v>5</v>
      </c>
      <c r="D5" s="66"/>
      <c r="E5" s="66" t="s">
        <v>6</v>
      </c>
      <c r="F5" s="66"/>
      <c r="G5" s="76" t="s">
        <v>2</v>
      </c>
      <c r="H5" s="4"/>
      <c r="I5" s="4"/>
      <c r="J5" s="4"/>
      <c r="K5" s="4"/>
      <c r="L5" s="4"/>
      <c r="M5" s="4"/>
    </row>
    <row r="6" spans="1:13" ht="177" customHeight="1" x14ac:dyDescent="0.25">
      <c r="A6" s="60"/>
      <c r="B6" s="66"/>
      <c r="C6" s="7" t="s">
        <v>7</v>
      </c>
      <c r="D6" s="7" t="s">
        <v>8</v>
      </c>
      <c r="E6" s="7" t="s">
        <v>7</v>
      </c>
      <c r="F6" s="7" t="s">
        <v>8</v>
      </c>
      <c r="G6" s="76"/>
    </row>
    <row r="7" spans="1:13" ht="28.5" customHeight="1" x14ac:dyDescent="0.25">
      <c r="A7" s="8">
        <v>1</v>
      </c>
      <c r="B7" s="9" t="s">
        <v>92</v>
      </c>
      <c r="C7" s="10"/>
      <c r="D7" s="11">
        <v>1.5</v>
      </c>
      <c r="E7" s="11"/>
      <c r="F7" s="10"/>
      <c r="G7" s="9"/>
    </row>
    <row r="8" spans="1:13" ht="28.5" customHeight="1" x14ac:dyDescent="0.25">
      <c r="A8" s="8">
        <v>2</v>
      </c>
      <c r="B8" s="9" t="s">
        <v>99</v>
      </c>
      <c r="C8" s="11"/>
      <c r="D8" s="11">
        <v>1.5</v>
      </c>
      <c r="E8" s="11"/>
      <c r="F8" s="10"/>
      <c r="G8" s="9"/>
    </row>
    <row r="9" spans="1:13" ht="28.5" customHeight="1" x14ac:dyDescent="0.25">
      <c r="A9" s="72" t="s">
        <v>3</v>
      </c>
      <c r="B9" s="73"/>
      <c r="C9" s="6">
        <f>SUM(C7:C8)</f>
        <v>0</v>
      </c>
      <c r="D9" s="6">
        <f t="shared" ref="D9:E9" si="0">SUM(D7:D8)</f>
        <v>3</v>
      </c>
      <c r="E9" s="6">
        <f t="shared" si="0"/>
        <v>0</v>
      </c>
      <c r="F9" s="6"/>
      <c r="G9" s="5"/>
    </row>
    <row r="11" spans="1:13" ht="15.75" x14ac:dyDescent="0.25">
      <c r="A11" s="74" t="s">
        <v>85</v>
      </c>
      <c r="B11" s="74"/>
      <c r="C11" s="74"/>
      <c r="D11" s="74" t="s">
        <v>86</v>
      </c>
      <c r="E11" s="74"/>
      <c r="F11" s="74"/>
      <c r="G11" s="74"/>
    </row>
  </sheetData>
  <mergeCells count="11">
    <mergeCell ref="A9:B9"/>
    <mergeCell ref="A11:C11"/>
    <mergeCell ref="D11:G11"/>
    <mergeCell ref="A1:D1"/>
    <mergeCell ref="E1:G1"/>
    <mergeCell ref="A3:G3"/>
    <mergeCell ref="A5:A6"/>
    <mergeCell ref="B5:B6"/>
    <mergeCell ref="C5:D5"/>
    <mergeCell ref="E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1"/>
  <sheetViews>
    <sheetView tabSelected="1" topLeftCell="A4" workbookViewId="0">
      <selection activeCell="J6" sqref="J6"/>
    </sheetView>
  </sheetViews>
  <sheetFormatPr defaultRowHeight="15" x14ac:dyDescent="0.25"/>
  <cols>
    <col min="1" max="1" width="4.85546875" customWidth="1"/>
    <col min="2" max="2" width="18.85546875" customWidth="1"/>
    <col min="3" max="3" width="17.42578125" customWidth="1"/>
    <col min="4" max="4" width="20.7109375" customWidth="1"/>
    <col min="5" max="6" width="17.42578125" customWidth="1"/>
    <col min="7" max="7" width="32.42578125" customWidth="1"/>
    <col min="9" max="9" width="13.28515625" customWidth="1"/>
    <col min="10" max="10" width="22.7109375" customWidth="1"/>
  </cols>
  <sheetData>
    <row r="1" spans="1:13" ht="58.5" customHeight="1" x14ac:dyDescent="0.25">
      <c r="A1" s="71" t="s">
        <v>107</v>
      </c>
      <c r="B1" s="71"/>
      <c r="C1" s="71"/>
      <c r="D1" s="71"/>
      <c r="E1" s="71" t="s">
        <v>0</v>
      </c>
      <c r="F1" s="71"/>
      <c r="G1" s="71"/>
      <c r="H1" s="1"/>
      <c r="I1" s="1"/>
      <c r="J1" s="1"/>
      <c r="K1" s="1"/>
      <c r="L1" s="1"/>
      <c r="M1" s="1"/>
    </row>
    <row r="2" spans="1:13" ht="16.5" x14ac:dyDescent="0.25">
      <c r="A2" s="2"/>
      <c r="B2" s="2"/>
      <c r="C2" s="2"/>
      <c r="D2" s="2"/>
      <c r="E2" s="2"/>
      <c r="F2" s="2"/>
      <c r="G2" s="2"/>
    </row>
    <row r="3" spans="1:13" ht="40.5" customHeight="1" x14ac:dyDescent="0.25">
      <c r="A3" s="56" t="s">
        <v>108</v>
      </c>
      <c r="B3" s="56"/>
      <c r="C3" s="56"/>
      <c r="D3" s="56"/>
      <c r="E3" s="56"/>
      <c r="F3" s="56"/>
      <c r="G3" s="56"/>
      <c r="H3" s="1"/>
      <c r="I3" s="3"/>
      <c r="J3" s="3"/>
      <c r="K3" s="3"/>
      <c r="L3" s="3"/>
      <c r="M3" s="3"/>
    </row>
    <row r="4" spans="1:13" ht="21.75" customHeight="1" x14ac:dyDescent="0.25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</row>
    <row r="5" spans="1:13" ht="22.5" customHeight="1" x14ac:dyDescent="0.25">
      <c r="A5" s="57" t="s">
        <v>4</v>
      </c>
      <c r="B5" s="57" t="s">
        <v>1</v>
      </c>
      <c r="C5" s="57" t="s">
        <v>5</v>
      </c>
      <c r="D5" s="57"/>
      <c r="E5" s="57" t="s">
        <v>6</v>
      </c>
      <c r="F5" s="57"/>
      <c r="G5" s="82" t="s">
        <v>100</v>
      </c>
      <c r="H5" s="4"/>
      <c r="I5" s="4"/>
      <c r="J5" s="4"/>
      <c r="K5" s="4"/>
      <c r="L5" s="4"/>
      <c r="M5" s="4"/>
    </row>
    <row r="6" spans="1:13" ht="227.25" customHeight="1" x14ac:dyDescent="0.25">
      <c r="A6" s="57"/>
      <c r="B6" s="57"/>
      <c r="C6" s="40" t="s">
        <v>7</v>
      </c>
      <c r="D6" s="40" t="s">
        <v>8</v>
      </c>
      <c r="E6" s="40" t="s">
        <v>7</v>
      </c>
      <c r="F6" s="40" t="s">
        <v>8</v>
      </c>
      <c r="G6" s="83"/>
    </row>
    <row r="7" spans="1:13" ht="28.5" customHeight="1" x14ac:dyDescent="0.3">
      <c r="A7" s="14"/>
      <c r="B7" s="15" t="s">
        <v>92</v>
      </c>
      <c r="C7" s="16"/>
      <c r="D7" s="17">
        <v>1.5</v>
      </c>
      <c r="E7" s="17"/>
      <c r="F7" s="16"/>
      <c r="G7" s="53">
        <f>D7*15000000</f>
        <v>22500000</v>
      </c>
    </row>
    <row r="8" spans="1:13" ht="28.5" customHeight="1" x14ac:dyDescent="0.3">
      <c r="A8" s="14"/>
      <c r="B8" s="15" t="s">
        <v>99</v>
      </c>
      <c r="C8" s="17"/>
      <c r="D8" s="17">
        <v>1.5</v>
      </c>
      <c r="E8" s="17"/>
      <c r="F8" s="16"/>
      <c r="G8" s="53">
        <f>D8*15000000</f>
        <v>22500000</v>
      </c>
    </row>
    <row r="9" spans="1:13" ht="28.5" customHeight="1" x14ac:dyDescent="0.3">
      <c r="A9" s="54" t="s">
        <v>3</v>
      </c>
      <c r="B9" s="55"/>
      <c r="C9" s="41"/>
      <c r="D9" s="41">
        <f t="shared" ref="D9" si="0">SUM(D7:D8)</f>
        <v>3</v>
      </c>
      <c r="E9" s="41"/>
      <c r="F9" s="41"/>
      <c r="G9" s="44">
        <f>SUM(G7:G8)</f>
        <v>45000000</v>
      </c>
    </row>
    <row r="11" spans="1:13" ht="15.75" x14ac:dyDescent="0.25">
      <c r="A11" s="74"/>
      <c r="B11" s="74"/>
      <c r="C11" s="74"/>
      <c r="D11" s="74"/>
      <c r="E11" s="74"/>
      <c r="F11" s="74"/>
      <c r="G11" s="74"/>
    </row>
  </sheetData>
  <mergeCells count="11">
    <mergeCell ref="A9:B9"/>
    <mergeCell ref="A11:C11"/>
    <mergeCell ref="D11:G11"/>
    <mergeCell ref="A1:D1"/>
    <mergeCell ref="E1:G1"/>
    <mergeCell ref="A5:A6"/>
    <mergeCell ref="B5:B6"/>
    <mergeCell ref="C5:D5"/>
    <mergeCell ref="E5:F5"/>
    <mergeCell ref="G5:G6"/>
    <mergeCell ref="A3:G3"/>
  </mergeCells>
  <pageMargins left="0.7" right="0.33" top="0.61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Thuận Hồng</vt:lpstr>
      <vt:lpstr>Tổng hợp lâm nghiệp</vt:lpstr>
      <vt:lpstr>Quỳnh Lâm</vt:lpstr>
      <vt:lpstr>BC Quỳnh Lâm</vt:lpstr>
      <vt:lpstr>Xuân Lam 1</vt:lpstr>
      <vt:lpstr>BC Xuan lam 1</vt:lpstr>
      <vt:lpstr>Xuân lam 5</vt:lpstr>
      <vt:lpstr>BC xuan lam 5</vt:lpstr>
      <vt:lpstr> BC PHÚC SƠN</vt:lpstr>
      <vt:lpstr>phúc sơn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2026-05-18T01:02:09Z</cp:lastPrinted>
  <dcterms:created xsi:type="dcterms:W3CDTF">2026-04-15T03:13:21Z</dcterms:created>
  <dcterms:modified xsi:type="dcterms:W3CDTF">2026-05-18T01:02:13Z</dcterms:modified>
</cp:coreProperties>
</file>