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BẮC HỒNG LĨNH\CẢI CÁCH HÀNH CHÍNH\BỘ TIÊU CHÍ CCHC\"/>
    </mc:Choice>
  </mc:AlternateContent>
  <xr:revisionPtr revIDLastSave="0" documentId="8_{4624FC1B-4836-4303-B96F-A1BF3FF38280}" xr6:coauthVersionLast="47" xr6:coauthVersionMax="47" xr10:uidLastSave="{00000000-0000-0000-0000-000000000000}"/>
  <bookViews>
    <workbookView xWindow="-108" yWindow="-108" windowWidth="23256" windowHeight="12456" xr2:uid="{00000000-000D-0000-FFFF-FFFF00000000}"/>
  </bookViews>
  <sheets>
    <sheet name="PL I-SBN" sheetId="1" r:id="rId1"/>
  </sheets>
  <definedNames>
    <definedName name="_xlnm._FilterDatabase" localSheetId="0" hidden="1">'PL I-SBN'!$A$2:$C$324</definedName>
    <definedName name="_xlnm.Print_Area" localSheetId="0">'PL I-SBN'!$A$1:$D$324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C23" i="1" l="1"/>
  <c r="C55" i="1" l="1"/>
  <c r="C46" i="1"/>
  <c r="C33" i="1"/>
  <c r="C32" i="1" l="1"/>
  <c r="C298" i="1"/>
  <c r="C293" i="1"/>
  <c r="C313" i="1"/>
  <c r="C292" i="1" l="1"/>
  <c r="C283" i="1"/>
  <c r="C274" i="1"/>
  <c r="C259" i="1"/>
  <c r="C258" i="1" l="1"/>
  <c r="C239" i="1" l="1"/>
  <c r="C228" i="1"/>
  <c r="C218" i="1"/>
  <c r="C209" i="1"/>
  <c r="C134" i="1"/>
  <c r="C193" i="1"/>
  <c r="C183" i="1"/>
  <c r="C176" i="1"/>
  <c r="C166" i="1"/>
  <c r="C156" i="1"/>
  <c r="C121" i="1"/>
  <c r="C203" i="1" l="1"/>
  <c r="C120" i="1"/>
  <c r="C69" i="1" l="1"/>
  <c r="C68" i="1" s="1"/>
  <c r="C11" i="1" l="1"/>
  <c r="C6" i="1"/>
  <c r="C3" i="1" l="1"/>
  <c r="C324" i="1" l="1"/>
</calcChain>
</file>

<file path=xl/sharedStrings.xml><?xml version="1.0" encoding="utf-8"?>
<sst xmlns="http://schemas.openxmlformats.org/spreadsheetml/2006/main" count="435" uniqueCount="395">
  <si>
    <t>STT</t>
  </si>
  <si>
    <t>NỘI DUNG BỘ CHỈ SỐ</t>
  </si>
  <si>
    <t>1.2.1</t>
  </si>
  <si>
    <t>Thực hiện chế độ báo cáo CCHC định kỳ</t>
  </si>
  <si>
    <t>1.2.2</t>
  </si>
  <si>
    <t>1.3.1</t>
  </si>
  <si>
    <t>1.3.2</t>
  </si>
  <si>
    <t>Xử lý, khắc phục các vấn đề phát hiện qua kiểm tra</t>
  </si>
  <si>
    <t>Công tác tuyên truyền CCHC</t>
  </si>
  <si>
    <t>1.5.1</t>
  </si>
  <si>
    <t>1.5.2</t>
  </si>
  <si>
    <t>Thực hiện nhiệm vụ được UBND tỉnh, Chủ tịch UBND tỉnh giao</t>
  </si>
  <si>
    <t>CẢI CÁCH THỂ CHẾ</t>
  </si>
  <si>
    <t>2.1.1</t>
  </si>
  <si>
    <t>2.1.2</t>
  </si>
  <si>
    <t>2.1.3</t>
  </si>
  <si>
    <t>2.2.1</t>
  </si>
  <si>
    <t>2.2.2</t>
  </si>
  <si>
    <t>Thực hiện rà soát văn bản QPPL để công bố Danh mục văn bản QPPL hết hiệu lực, ngưng hiệu lực hàng năm</t>
  </si>
  <si>
    <t>Tổ chức thi hành pháp luật</t>
  </si>
  <si>
    <t>2.3.1</t>
  </si>
  <si>
    <t>2.3.2</t>
  </si>
  <si>
    <t>3.1.1</t>
  </si>
  <si>
    <t>3.1.2</t>
  </si>
  <si>
    <t>3.1.3</t>
  </si>
  <si>
    <t>Trong 20 ngày làm việc kể từ ngày Quyết định công bố Danh mục TTHC có hiệu lực thi thành, thực hiện xây dựng quy trình nội bộ giải quyết TTHC và trình Chủ tịch UBND tỉnh phê duyệt</t>
  </si>
  <si>
    <t xml:space="preserve">Số hóa hồ sơ giải quyết TTHC </t>
  </si>
  <si>
    <t>Cập nhật đầy đủ các trường thông tin, luân chuyển đúng hồ sơ, đúng hạn phân kỳ trên Hệ thống thông tin giải quyết TTHC của tỉnh (kiểm tra xác suất hồ sơ trên Hệ thống)</t>
  </si>
  <si>
    <t>3.4.1</t>
  </si>
  <si>
    <t>3.4.2</t>
  </si>
  <si>
    <t>3.5.1</t>
  </si>
  <si>
    <t>Niêm yết, công khai địa chỉ tiếp nhận, xử lý PAKN theo quy định tại Quyết định số 53/2021/QĐ-UBND ngày 17/12/2021 của UBND tỉnh trên Cổng/Trang thông tin điện tử của đơn vị</t>
  </si>
  <si>
    <t>3.5.2</t>
  </si>
  <si>
    <t>Xử lý PAKN của cá nhân, tổ chức đối với TTHC thuộc thẩm quyền giải quyết của đơn vị</t>
  </si>
  <si>
    <t>4.1.1</t>
  </si>
  <si>
    <t>Cơ cấu tổ chức bộ máy của sở, ban, ngành và các tổ chức hành chính trực thuộc đảm bảo đúng quy định</t>
  </si>
  <si>
    <t>4.1.2</t>
  </si>
  <si>
    <t>Thực hiện sắp xếp, kiện toàn đơn vị sự nghiệp công lập trực thuộc</t>
  </si>
  <si>
    <t>4.1.3</t>
  </si>
  <si>
    <t>Thực hiện quy định về cơ cấu số lượng lãnh đạo sở/ban/ngành, số lượng lãnh đạo cấp phòng và lãnh đạo các đơn vị trực thuộc</t>
  </si>
  <si>
    <t>4.3.1</t>
  </si>
  <si>
    <t>4.3.2</t>
  </si>
  <si>
    <t>4.3.3</t>
  </si>
  <si>
    <t>Mức độ hoàn thành kế hoạch đào tạo, bồi dưỡng cán bộ, công chức, viên chức của tỉnh</t>
  </si>
  <si>
    <t>CẢI CÁCH TÀI CHÍNH CÔNG</t>
  </si>
  <si>
    <t>Tổ chức thực hiện công tác tài chính - ngân sách</t>
  </si>
  <si>
    <t>6.1.1</t>
  </si>
  <si>
    <t>Thực hiện quy định về việc sử dụng kinh phí nguồn từ NSNN đơn vị QLHC</t>
  </si>
  <si>
    <t>6.1.2</t>
  </si>
  <si>
    <t>6.1.3</t>
  </si>
  <si>
    <t>6.1.4</t>
  </si>
  <si>
    <t>6.1.5</t>
  </si>
  <si>
    <t>Chế độ báo cáo</t>
  </si>
  <si>
    <t>Công tác quản lý, sử dụng tài sản công</t>
  </si>
  <si>
    <t>6.2.1</t>
  </si>
  <si>
    <t>6.2.2</t>
  </si>
  <si>
    <t>Tổ chức thực hiện các quy định về quản lý, sử dụng tài sản công</t>
  </si>
  <si>
    <t>6.2.3</t>
  </si>
  <si>
    <t>Thực hiện quy định về sắp xếp lại, xử lý nhà, đất thuộc thẩm quyền quản lý</t>
  </si>
  <si>
    <t>Thực hiện cơ chế tự chủ tài chính tại các đơn vị sự nghiệp công lập (SNCL)</t>
  </si>
  <si>
    <t>6.3.1</t>
  </si>
  <si>
    <t>Tỷ lệ đơn vị sự nghiệp công lập thực hiện cơ chế tự chủ tài chính</t>
  </si>
  <si>
    <t>6.3.2</t>
  </si>
  <si>
    <t>Thực hiện quy định về sử dụng các nguồn tài chính và phân phối kết quả tài chính tại các đơn vị SNCL</t>
  </si>
  <si>
    <t>6.3.3</t>
  </si>
  <si>
    <t>6.3.4</t>
  </si>
  <si>
    <t xml:space="preserve">Tham mưu, xây dựng ban hành danh mục sự nghiệp công, định mức kinh tế kỹ thuật, giá dịch vụ sự nghiệp công sử dụng ngân sách nhà nước trong lĩnh vực quản lý (theo phân cấp, thuộc phạm vi quản lý của địa phương) </t>
  </si>
  <si>
    <t>Tỷ lệ cơ sở dữ liệu chuyên ngành, lĩnh vực được xây dựng, phát triển</t>
  </si>
  <si>
    <t>Tỷ lệ báo cáo cập nhật, chia sẻ trên Hệ thống thông tin báo cáo</t>
  </si>
  <si>
    <t>Tỷ lệ hồ sơ trực tuyến</t>
  </si>
  <si>
    <t>Tỷ lệ TTHC có phát sinh giao dịch thanh toán trực tuyến</t>
  </si>
  <si>
    <t>Đánh giá mức độ tuân thủ quy trình/hướng dẫn hệ thống, yêu cầu tiêu chuẩn, các quy định liên quan</t>
  </si>
  <si>
    <t>Ban hành, áp dụng các quy trình nội bộ giải quyết công việc chuyên môn và điều hành tác nghiệp tại đơn vị (không liên quan đến giải quyết TTHC)</t>
  </si>
  <si>
    <t>Đánh giá mức độ tuân thủ các quy trình nội bộ giải quyết công việc tại đơn vị (thông qua kiểm tra, bốc mẫu hồ sơ tại đơn vị để đánh giá)</t>
  </si>
  <si>
    <t>Ghi chú</t>
  </si>
  <si>
    <t>Triển khai, thực hiện chế độ báo cáo liên quan công tác chỉ đạo điều hành CCHC</t>
  </si>
  <si>
    <t>Triển khai, thực hiện báo cáo đột xuất liên quan công tác chỉ đạo điều hành CCHC</t>
  </si>
  <si>
    <t>Công tác kiểm tra CCHC</t>
  </si>
  <si>
    <t>1.6.1</t>
  </si>
  <si>
    <t>1.6.2</t>
  </si>
  <si>
    <t>1.6.3</t>
  </si>
  <si>
    <t>3.3.1</t>
  </si>
  <si>
    <t>3.3.2</t>
  </si>
  <si>
    <t>Điểm tối đa</t>
  </si>
  <si>
    <t>Công tác xây dựng văn bản QPPL</t>
  </si>
  <si>
    <t>Tỷ lệ giảm chi hỗ trợ trực tiếp từ ngân sách nhà nước đối với các đơn vị sự nghiệp công lập so với năm trước liền kề (không bao gồm tăng quỹ lương, phụ cấp, tiền thưởng theo quy định của Nhà nước).</t>
  </si>
  <si>
    <t>Ban hành Kế hoạch CCHC</t>
  </si>
  <si>
    <t>Tổ chức kiểm tra định kỳ công tác CCHC tại các phòng, ban, chi cục và tương đương, đơn vị sự nghiệp thuộc và trực thuộc (sau đây gọi chung là các đơn vị trực thuộc)</t>
  </si>
  <si>
    <t>Tỷ lệ khai thác, sử dụng lại thông tin, dữ liệu số hóa</t>
  </si>
  <si>
    <t xml:space="preserve">Rà soát, công bố TTHC nội bộ </t>
  </si>
  <si>
    <t xml:space="preserve">Rà soát, đơn giản hóa TTHC nội bộ </t>
  </si>
  <si>
    <t>Cập nhật, công bố, công khai TTHC</t>
  </si>
  <si>
    <t>Thực hiện rà soát văn bản QPPL ngay sau khi có căn cứ; rà soát theo yêu cầu của cơ quan cấp trên (bao gồm cả rà soát thực hiện hệ thống hóa)</t>
  </si>
  <si>
    <t>Rà soát nội dung giao HĐND, UBND tỉnh quy định chi tiết tại các văn bản QPPL Trung ương (Luật; Nghị định; Thông tư; Quyết định của Thủ tướng Chính phủ)</t>
  </si>
  <si>
    <t xml:space="preserve">Trong 03 ngày làm việc kể từ ngày Quyết định công bố Danh mục TTHC có hiệu lực thi hành, thực hiện cập nhật, địa phương hóa TTHC lên cơ sở dữ liệu quốc gia về TTHC  </t>
  </si>
  <si>
    <t>Tính theo công thức: a* điểm tối đa, trong đó a là tỷ lệ % kết quả xử lý hồ sơ TTHC trên Cổng DVCQG (tại thời điểm đánh giá).</t>
  </si>
  <si>
    <t>Tổ chức thực hiện rà soát có kiến nghị phương án đơn giản hóa (có điền đầy đủ các biểu mẫu theo hướng dẫn tại Văn bản số 6828/VPCP-KSTT ngày 12/10/2022 của Văn phòng Chính phủ): 0.5 điểm;
Thực hiện rà soát nhưng không có báo cáo kết quả kiến nghị phương án đơn giản hóa TTHC nội bộ của đơn vị: 0,25 điểm;
Không thực hiện rà soát: 0 điểm.</t>
  </si>
  <si>
    <t>100% TTHC thuộc phạm vi quản lý được công bố đúng quy định đạt: 0,5 điểm;
Từ 80% đến dưới 100% TTHC thuộc phạm vi quản lý được công bố đúng quy định đạt: 0,25 điểm;
Dưới 80% TTHC thuộc phạm vi quản lý được công bố đúng quy định đạt: 0 điểm.</t>
  </si>
  <si>
    <t>Nộp đầy đủ, kịp thời, đúng quy định: 0,5 điểm;
Nộp chưa đầy đủ hoặc không kịp thời hoặc không đúng quy định: 0,25 điểm;
Không nộp báo cáo: 0 điểm.</t>
  </si>
  <si>
    <t>a= Số CSDL chuyên ngành, lĩnh vực được xây dựng, phát triển;
b= Tổng số CSDL chuyên, ngành lĩnh vực được UBND tỉnh giao cơ quan (bao gồm đơn vị trực thuộc) chủ trì xây dựng, phát triển.
(Tính lũy kế đến năm đánh giá);
- Tỷ lệ= a/b;
- Điểm = Tỷ lệ*Điểm tối đa.</t>
  </si>
  <si>
    <t>Chất lượng Cổng thông tin điện tử chấm điểm theo quy định của UBND tỉnh:
Từ 70% - 100% thì điểm đánh giá được tính theo công thức: a*điểm tối đa, trong đó a là tỷ lệ %  đạt được;
Dưới 70%: 0 điểm.</t>
  </si>
  <si>
    <t>Tính theo công thức: a* điểm tối đa, trong đó a là tỷ lệ hồ sơ nộp trực tuyến trên Cổng dịch vụ công quốc gia (tại thời điểm đánh giá).</t>
  </si>
  <si>
    <t>a= Số báo cáo được cập nhật, chia sẻ trên Hệ thống thông tin báo cáo tỉnh;
b= Tổng số báo cáo định kỳ của cơ quan phải thực hiện trên Hệ thống thông tin báo cáo tỉnh theo quy định.
(Không bao gồm nội dung mật)
- Tỷ lệ= a/b;
- Điểm = Tỷ lệ*Điểm tối đa.</t>
  </si>
  <si>
    <t xml:space="preserve">Tính điểm theo công thức: (a/b)*điểm tối đa; Trong đó:
a là số TTHC có phát sinh giao dịch thanh toán trực tuyến;
b là tổng số TTHC đang triển khai thanh toán trực tuyến. 
</t>
  </si>
  <si>
    <t>Tính theo công thức: a* điểm tối đa, trong đó a là tỷ lệ thanh toán trực tuyến trên Cổng DVCQG (tại thời điểm đánh giá).</t>
  </si>
  <si>
    <t>Thực hiện đầy đủ, kịp thời: 0.5 điểm;
Có thực hiện nhưng không đầy đủ, kịp thời: 0.25 điểm;
Không thực hiện: 0.</t>
  </si>
  <si>
    <t>Tính theo công thức: a* điểm tối đa, trong đó a là tỷ lệ % số hoá trên Cổng dịch vụ công quốc gia (tại thời điểm đánh giá);</t>
  </si>
  <si>
    <t>Từ 50% trở lên: 0.5 điểm;
Từ 25% - dưới 50%: 0.25 điểm;
Dưới 25%: 0 điểm.</t>
  </si>
  <si>
    <t>Tính theo công thức: a* điểm tối đa, trong đó a là tỷ lệ % số  phiếu xin lỗi /tổng số hồ sơ bị quá hạn. Trường hợp lỗi quá hạn trên hệ thống thì phải có văn bản giải trình và được tính là 1 phiếu xin lỗi.</t>
  </si>
  <si>
    <t>Tính điểm theo công thức: (b/a) *điểm tối đa; Trong đó:
a là tổng số kiến nghị phải trả lời;
b là số kiến nghị đã được trả lời;
Trường hợp a = 0 thì đạt điểm tối đa.</t>
  </si>
  <si>
    <t>Thực hiện đầy đủ về số lượng, nội dung, số liệu và thời hạn theo quy định: 1 điểm;
Thực hiện không đầy đủ một trong các yêu cầu về số lượng, nội dung, số liệu, thời hạn gửi báo cáo: mỗi báo cáo trừ 0,25 điểm.</t>
  </si>
  <si>
    <t>Triển khai (hoặc báo cáo đột xuất) đầy đủ, kịp thời (về số lượng, nội dung, số liệu và thời hạn) theo quy định: 1 điểm;
Có 01 nội dung triển khai (hoặc báo cáo đột xuất) không đầy đủ, kịp thời theo quy định: 0,5 điểm;
Có 02 nội dung triển khai (hoặc báo cáo đột xuất) không đầy đủ, kịp thời theo quy định: 0,25 điểm;
Có từ 03 nội dung trở lên triển khai (hoặc báo cáo đột xuất) không đầy đủ, kịp thời theo quy định: 0 điểm.</t>
  </si>
  <si>
    <t>Tất cả số vấn đề tồn tại, hạn chế đã hoàn thành việc khắc phục: 2 điểm;
Tất cả số vấn đề tồn tại, hạn chế đã khắc phục nhưng chưa hoàn thành thì tính theo công thức: (b/a) *2 + (c/a)*1;
Trong đó:
a) là tổng số vấn đề tồn tại, hạn chế phải khắc phục;
b) là số vấn đề tồn tại, hạn chế đã hoàn thành việc khắc phục;
c) là số vấn đề tồn tại, hạn chế đã khắc phục nhưng chưa hoàn thành;
Trường hợp a = 0 thì đạt điểm tối đa;
Tất cả số vấn đề tồn tại, hạn chế chưa hoàn thành việc khắc phục: 0 điểm.</t>
  </si>
  <si>
    <t>Tính điểm theo công thức: (b/a)*1,5 + (c/a)*1; Trong đó:
a là tổng số nhiệm vụ được giao;
b là số nhiệm vụ đã hoàn thành đúng tiến độ;
c là số nhiệm vụ đã hoàn thành nhưng muộn so với tiến độ.</t>
  </si>
  <si>
    <t>Tính điểm theo công thức: (N1*2+N2*1,75+N3*1,5+N4*1+N5*0,5)/(N1+N2+N3+N4+N5), trong đó:
N1 = số lượng đơn vị SNCL tự đảm bảo chi thường xuyên;
N2 = số lượng đơn vị SNCL tự bảo đảm 70% đến dưới 100% chi thường xuyên;
N3 = số lượng đơn vị SNCL bảo đảm từ 30% đến dưới 70% chi thường xuyên;
N4 = số lượng đơn vị SNCL tự bảo đảm từ 10% đến dưới 30% chi thường xuyên;
N5 = số lượng đơn vị SNCL tự bảo đảm dưới 10%.</t>
  </si>
  <si>
    <t xml:space="preserve"> - Tổ chức kiểm tra từ 35% số đơn vị trực thuộc trở lên: 1 điểm;
- Tổ chức kiểm tra từ 20% - đến dưới 35% số  đơn vị trực thuộc: 0,5 điểm;
- Tổ chức kiểm tra dưới 20% số đơn vị trực thuộc: 0 điểm.</t>
  </si>
  <si>
    <t>Tính điểm theo công thức: (b/a*1.00 + c/a*0.50); Trong đó:
a là tổng số vấn đề phải xử lý;
b là số vấn đề đã hoàn thành việc xử lý;
c là số vấn đề đã xử lý nhưng chưa hoàn thành;
Trường hợp a = 0 thì đạt điểm tối đa.</t>
  </si>
  <si>
    <t xml:space="preserve">Mức độ đa dạng kênh tuyên truyền CCHC </t>
  </si>
  <si>
    <t>a = Tổng số danh mục đã  tạo lập hồ sơ điện tử trên Hệ thống Quản lý Văn bản và Hồ sơ công việc trong năm của đơn vị;
b = Tổng số danh mục hồ sơ được cập nhật trên Hệ thống Quản lý Văn bản và Hồ sơ công việc của đơn vị (chỉ tính số hồ sơ lập được hồ sơ điện tử):
- Tỷ lệ= a/b;
- Điểm: Tỷ lệ*Điểm tối đa.</t>
  </si>
  <si>
    <t>Hoàn thành 100% nội dung được giao quy định chi tiết hoặc theo Kế hoạch, chỉ đạo của cơ quan, người có thẩm quyền: 1,5 điểm;
Hoàn thành từ 80 % đến dưới 100% nội dung được giao quy định chi tiết hoặc theo Kế hoạch, chỉ đạo của cơ quan, người có thẩm quyền: 0,5 điểm;
Hoàn thành dưới 80% nội dung được giao quy định chi tiết hoặc theo Kế hoạch, chỉ đạo của cơ quan, người có thẩm quyền: 0 điểm.</t>
  </si>
  <si>
    <t>100% văn bản tham mưu ban hành đúng trình tự, thủ tục theo quy định: 1 điểm
Từ 80% đến dưới 100% văn bản tham mưu ban hành đúng trình tự, thủ tục theo quy định: 0,25 điểm
Dưới 80% văn bản tham mưu ban hành đúng trình tự, thủ tục theo quy định: 0 điểm</t>
  </si>
  <si>
    <t>2.1.4</t>
  </si>
  <si>
    <t>2.1.5</t>
  </si>
  <si>
    <t>Công tác góp ý các dự thảo văn bản quy phạm pháp luật được lấy ý kiến liên quan đến trách nhiệm thực hiện của ngành</t>
  </si>
  <si>
    <t>Từ 90% đến 100 % văn bản thực hiện kịp thời và có nội dung góp ý chất lượng: 1,5 điểm;
Từ 80% đến dưới 90% văn bản thực hiện kịp thời và có nội dung góp ý chất lượng: 0,5 điểm;
Từ 60 %  đến dưới 80% văn bản thực hiện kịp thời và có nội dung góp ý chất lượng: 0,25 điểm;
Dưới 60% văn bản thực hiện kịp thời và có nội dung góp ý chất lượng: 0 điểm.</t>
  </si>
  <si>
    <t>Kiểm tra, rà soát văn bản QPPL (bao gồm cả hệ thống hóa)</t>
  </si>
  <si>
    <t>Tổ chức thực hiện đầy đủ, đảm bảo chất lượng, đúng thời gian: 0,5 điểm;
Thực hiện không đầy đủ hoặc không đảm bảo chất lượng hoặc không đúng thời gian quy định hoặc không tổ chức thực hiện: 0 điểm.</t>
  </si>
  <si>
    <t>2.2.3</t>
  </si>
  <si>
    <t>Thực hiện kịp thời, đầy đủ, đảm bảo chất lượng: 1 điểm;
Thực hiện đầy đủ nhưng không kịp thời hoặc không đảm bảo chất lượng: 0,25 điểm
Thực hiện không đầy đủ, kịp thời hoặc không đảm bảo chất lượng hoặc không tổ chức thực hiện: 0 điểm.</t>
  </si>
  <si>
    <t>2.2.4</t>
  </si>
  <si>
    <t>2.3</t>
  </si>
  <si>
    <t>Kiểm tra công tác tổ chức thi hành pháp luật định kỳ hằng năm</t>
  </si>
  <si>
    <t>Tổ chức kiểm tra : 0,5 điểm;
Không tổ chức kiểm tra: 0 điểm.</t>
  </si>
  <si>
    <t>2.3.3</t>
  </si>
  <si>
    <t>Báo cáo về tổ chức thi hành pháp luật định kỳ hằng năm</t>
  </si>
  <si>
    <t>Báo cáo đúng thời gian quy định và đảm bảo chất lượng: 0,5 điểm;
Báo cáo không đảm bảo chất lượng hoặc không đúng thời gian: 0,25 điểm;
Không thực hiện báo cáo: 0 điểm.</t>
  </si>
  <si>
    <t>2.3.4</t>
  </si>
  <si>
    <t>Tất cả kiến nghị thuộc thẩm quyền được tiếp nhận và hoàn thành xử lý đúng thời hạn: 0,5 điểm;
Không thực hiện xử lý hoặc thực hiện xử lý không đầy đủ hoặc không đúng thời hạn: 0 điểm</t>
  </si>
  <si>
    <t>2.3.5</t>
  </si>
  <si>
    <t>Thực hiện khảo sát, gửi kết quả khảo sát đúng thời hạn, đầy đủ: 0,5 điểm
Gửi kết quả không đầy đủ hoặc chậm thời hạn hoặc không thực hiện khảo sát: 0 điểm</t>
  </si>
  <si>
    <t>2.3.6</t>
  </si>
  <si>
    <t>Cung cấp đầy đủ, đúng thời hạn và chính xác nội dung Thông cáo báo chí đối với văn bản QPPL của HĐND tỉnh, UBND tỉnh do cơ quan mình tham mưu: 0,5 điểm
Cung cấp không đầy đủ hoặc không đúng thời hạn hoặc không chính xác hoặc không cung cấp nội dung Thông cáo báo chí do cơ quan mình tham mưu: 0 điểm</t>
  </si>
  <si>
    <t>CẢI CÁCH THỦ TỤC HÀNH CHÍNH VÀ CUNG CẤP DỊCH VỤ CÔNG TRỰC TUYẾN</t>
  </si>
  <si>
    <t>Cập nhật, trình Chủ tịch UBND tỉnh công bố Danh mục TTHC theo ngành, lĩnh vực do Bộ, ngành Trung ương quy định, do HĐND tỉnh, UBND tỉnh quy định thuộc thẩm quyền giải quyết cấp tỉnh, xã</t>
  </si>
  <si>
    <t>Tính theo công thức: a/b * điểm tối đa, trong đó:
- a là số TTHC đã được cập nhật, trình Chủ tịch UBND tỉnh công bố đúng quy định. 
- b là Tổng số TTHC Bộ, ngành, HĐND tỉnh, UBND tỉnh đã công bố thuộc thẩm quyền cấp tỉnh, xã.</t>
  </si>
  <si>
    <t xml:space="preserve">Tính theo công thức: a/b * điểm tối đa, trong đó:
- a là số TTHC đã được cập nhật, công khai trên CSDL TTHC Quốc gia đúng quy định. 
- b là tổng số TTHC phải thực hiện cập nhật, công khai trên CSDL TTHC Quốc gia đúng quy định. </t>
  </si>
  <si>
    <t xml:space="preserve">Tính theo công thức: a/b * điểm tối đa, trong đó:
- a là số TTHC đã được xây dựng quy trình nội bộ trình Chủ tịch UBND tỉnh phê duyệt đúng quy định. 
- b là tổng số TTHC phải thực  xây dựng quy trình nội bộ trình Chủ tịch UBND tỉnh phê duyệt đúng quy định. </t>
  </si>
  <si>
    <t>Báo cáo định kỳ tháng, quý, năm và đột xuất về công tác kiểm soát TTHC (báo cáo trên Hệ thống hồ sơ công việc và báo cáo trên Hệ thống vpcp.baocaochinhphu.gov.vn)</t>
  </si>
  <si>
    <t>100% báo cáo đầy đủ và đúng quy định về thời gian, nội dung và các biểu mẫu: 0,5 điểm;
Từ 80% đến dưới 100% báo cáo đúng nội dung, các biểu mẫu và thời gian quy định: 0,25 điểm;
Dưới 80% có báo cáo đúng nội dung, các biểu mẫu và thời gian quy định: 0 điểm.</t>
  </si>
  <si>
    <t xml:space="preserve">Công bố, công khai TTHC nội bộ giữa các cơ quan hành chính nhà nước theo Quyết định số 1085/QĐ-TTg ngày 15/9/2022 của Thủ tướng Chính phủ </t>
  </si>
  <si>
    <t>Thực hiện cơ chế một cửa, cơ chế một cửa liên thông</t>
  </si>
  <si>
    <t>Kết quả giải quyết hồ sơ TTHC</t>
  </si>
  <si>
    <t>Tiếp nhận, xử lý phản ánh, kiến nghị của cá nhân, tổ chức đối với TTHC thuộc thẩm quyền giải quyết</t>
  </si>
  <si>
    <t>3.6.1</t>
  </si>
  <si>
    <t>3.6.2</t>
  </si>
  <si>
    <t>Số hóa hồ sơ giải quyết TTHC</t>
  </si>
  <si>
    <t>3.7.1</t>
  </si>
  <si>
    <t>3.7.2</t>
  </si>
  <si>
    <t>Cung cấp Dịch vụ công trực tuyến</t>
  </si>
  <si>
    <t>3.8.1</t>
  </si>
  <si>
    <t>Tỷ lệ TTHC được triển khai cung cấp DVC trực tuyến</t>
  </si>
  <si>
    <t>Tính điểm theo công thức: a/b*điểm tối đa; Trong đó:
a = số lượng TTHC được triển khai DVC trực tuyến
b = tổng số TTHC đủ điều kiện triển khai DVC trực tuyến
Nếu a/b &lt;0.90 thì điểm đánh giá là 0.</t>
  </si>
  <si>
    <t>Tỷ lệ dịch vụ công trực tuyến toàn trình</t>
  </si>
  <si>
    <t>3.9.1</t>
  </si>
  <si>
    <t>Tỷ lệ hồ sơ trực tuyến (gồm cả một phần và toàn trình)</t>
  </si>
  <si>
    <t>3.9.2</t>
  </si>
  <si>
    <t>Tỷ lệ hồ sơ trực tuyến toàn trình</t>
  </si>
  <si>
    <t>Thực hiện thanh toán trực tuyến.</t>
  </si>
  <si>
    <t>Tỷ lệ TTHC được triển khai thanh toán trực tuyến: 0.50</t>
  </si>
  <si>
    <t>Tính điểm theo công thức: (b/a)*điểm tối đa. Trong đó: 
a là tổng số TTHC có yêu cầu nghĩa vụ tài chính 
b là số TTHC có yêu cầu nghĩa vụ tài chính được triển khai thanh toán trực tuyến</t>
  </si>
  <si>
    <t>Tỷ lệ hồ sơ có phát sinh thanh toán trực tuyến</t>
  </si>
  <si>
    <t>3.8.2</t>
  </si>
  <si>
    <t>3.1.4</t>
  </si>
  <si>
    <t>3.6.3</t>
  </si>
  <si>
    <t>3.9.3</t>
  </si>
  <si>
    <t xml:space="preserve">CẢI CÁCH TỔ CHỨC BỘ MÁY </t>
  </si>
  <si>
    <t>Dưới 100% đạt: 0 điểm.</t>
  </si>
  <si>
    <t>Thực hiện quy định về chức năng, nhiệm vụ, quyền hạn đảm bảo đúng quy định</t>
  </si>
  <si>
    <t>Thực hiện các quy định về quản lý biên chế</t>
  </si>
  <si>
    <t>Thực hiện quy định về vị trí việc làm</t>
  </si>
  <si>
    <t>Thực hiện phân cấp, ủy quyền trong quản lý nhà nước</t>
  </si>
  <si>
    <t>Kiểm tra việc thực hiện nhiệm vụ quản lý nhà nước đã phân cấp, ủy quyền</t>
  </si>
  <si>
    <t>Các phòng chuyên môn thuộc sở, ban, ngành</t>
  </si>
  <si>
    <t>Đảm bảo đúng quy định: 0,5 điểm</t>
  </si>
  <si>
    <t>Không đảm bảo quy định: 0 điểm</t>
  </si>
  <si>
    <t xml:space="preserve">Các phòng thuộc các tổ chức hành chính trực thuộc (ban, chi cục và tổ chức tương đương khác (nếu có) </t>
  </si>
  <si>
    <t>Đảm bảo tiêu chí thành lập theo quy định và thời hạn của cấp có thẩm quyền giao: 0,5 điểm</t>
  </si>
  <si>
    <t>100% các đơn vị sự nghiệp công lập trực thuộc đã thực hiện sắp xếp, kiện toàn cơ cấu tổ chức quy định hoặc theo phương án đã được cấp có thẩm quyền phê duyệt: 0,5 điểm</t>
  </si>
  <si>
    <t>Số lượng lãnh đạo sở, ban, ngành</t>
  </si>
  <si>
    <t>Không đúng quy định: 0 điểm</t>
  </si>
  <si>
    <t>4.3.4</t>
  </si>
  <si>
    <t>4.3.5</t>
  </si>
  <si>
    <t>100% đảm bảo đúng quy định: 0,5 điểm</t>
  </si>
  <si>
    <t>Dưới 100% không đảm bảo đúng quy định: 0 điểm</t>
  </si>
  <si>
    <t>4.4.1</t>
  </si>
  <si>
    <t xml:space="preserve">Tham mưu ban hành chức năng, nhiệm vụ, quyền hạn của sở, ban, ngành </t>
  </si>
  <si>
    <t>Đảm bảo đúng quy trình, quy định, kịp thời: 0,5 điểm</t>
  </si>
  <si>
    <t>Không đúng quy định, không kịp thời: 0 điểm</t>
  </si>
  <si>
    <t>4.4.2</t>
  </si>
  <si>
    <t>Ban hành quy định chức năng, nhiệm vụ, quyền hạn của các phòng, ban, chi cục và tương đương (nếu có)</t>
  </si>
  <si>
    <t>4.4.3</t>
  </si>
  <si>
    <t>Ban hành quy định chức năng, nhiệm vụ, quyền hạn của các đơn vị sự nghiệp công lập</t>
  </si>
  <si>
    <t>4.5.1</t>
  </si>
  <si>
    <t>Xây dựng Kế hoạch biên chế công chức, số người làm việc của các đơn vị sự nghiệp công lập trực thuộc hàng năm</t>
  </si>
  <si>
    <t>4.5.2</t>
  </si>
  <si>
    <t>Sử dụng vượt quá số lượng biên chế cán bộ, công chức được giao: 0 điểm</t>
  </si>
  <si>
    <t>Sử dụng biên chế cán bộ, công chức</t>
  </si>
  <si>
    <t>4.5.3</t>
  </si>
  <si>
    <t>Thực hiện đúng quy định: 0,5 điểm;</t>
  </si>
  <si>
    <t>Không thực hiện hoặc thực hiện không đúng quy định: 0 điểm</t>
  </si>
  <si>
    <t>Sử dụng biên chế đảm bảo trong tổng số biên chế cán bộ, công chức được giao: 0,5 điểm</t>
  </si>
  <si>
    <t>Sử dụng số người làm việc hưởng lương từ ngân sách nhà nước trong các đơn vị sự nghiệp công lập</t>
  </si>
  <si>
    <t>Sử dụng đảm bảo trong tổng số người làm việc hưởng lương từ ngân sách nhà nước trong các đơn vị sự nghiệp công lập được giao: 0,5 điểm</t>
  </si>
  <si>
    <t>Sử dụng vượt quá số lượng người làm việc được giao: 0 điểm</t>
  </si>
  <si>
    <t>4.6.1</t>
  </si>
  <si>
    <t>Xây dựng, hoàn thiện Đề án vị trí việc làm của cơ quan, tổ chức thuộc phạm vi quản lý</t>
  </si>
  <si>
    <t>Không xây dựng hoặc xây dựng không đảm bảo đúng quy định: 0 điểm</t>
  </si>
  <si>
    <t>4.6.2</t>
  </si>
  <si>
    <t>Chỉ đạo, hướng dẫn các đơn vị sự nghiệp công lập tự bảo đảm chi thường xuyên trực thuộc ban hành danh mục vị trí việc làm</t>
  </si>
  <si>
    <t>Không thực hiện: 0 điểm</t>
  </si>
  <si>
    <t>Tham mưu UBND tỉnh thực hiện phân cấp, ủy quyền các nội dung thuộc ngành, lĩnh vực quản lý theo Luật tổ chức chính quyền địa phương năm 2025 và văn bản pháp luật</t>
  </si>
  <si>
    <t>Thực hiện không kịp thời hoặc không đúng quy định: 0 điểm</t>
  </si>
  <si>
    <t xml:space="preserve"> Thực hiện kịp thời, đúng quy định: 0,5 điểm</t>
  </si>
  <si>
    <t>4.7.1</t>
  </si>
  <si>
    <t>4.7.2</t>
  </si>
  <si>
    <t>Có thực hiện: 0,5 điểm</t>
  </si>
  <si>
    <t>4.7.3</t>
  </si>
  <si>
    <t>Tổng số vấn đề về phân cấp, ủy quyền phát hiện qua thanh tra, kiểm tra</t>
  </si>
  <si>
    <t>Dưới 100% số vấn đề phát hiện được xử lý hoặc kiến nghị xử lý: 0 điểm</t>
  </si>
  <si>
    <t>100% vấn đề về phân cấp, ủy quyền phát hiện qua thanh tra, kiểm tra được xử ý hoặc kiến nghị xử lý: 1 điểm</t>
  </si>
  <si>
    <t>Thực hiện quy định về bổ nhiệm, bổ nhiệm lại các chức danh lãnh đạo, quản lý</t>
  </si>
  <si>
    <t>Bổ nhiệm</t>
  </si>
  <si>
    <t>Thực hiện bổ nhiệm đúng quy trình, quy định, kịp thời: 0,5 điểm</t>
  </si>
  <si>
    <t>Không đúng quy định hoặc đúng quy định nhưng chưa kịp thời: 0 điểm</t>
  </si>
  <si>
    <t>Bổ nhiệm lại</t>
  </si>
  <si>
    <t>Thực hiện bổ nhiệm lại đúng quy trình, quy định, kịp thời: 0,5 điểm</t>
  </si>
  <si>
    <t>Thực hiện bổ nhiệm và bổ nhiệm lại</t>
  </si>
  <si>
    <t>100% thực hiện bổ nhiệm, bổ nhiệm lại đúng quy trình, quy định, kịp thời: 0,5 điểm</t>
  </si>
  <si>
    <t>Dưới 100% thực hiện bổ nhiệm, bổ nhiệm lại không đúng quy trình, quy định và không kịp thời: 0 điểm</t>
  </si>
  <si>
    <t>4.8.1</t>
  </si>
  <si>
    <t>4.8.2</t>
  </si>
  <si>
    <t>4.8.3</t>
  </si>
  <si>
    <t>Số lượng lãnh đạo cấp phòng thuộc Sở, ban, ngành</t>
  </si>
  <si>
    <t>Các tổ chức hành chính trực thuộc (ban, chi cục và tổ chức tương đương khác - nếu có)</t>
  </si>
  <si>
    <t>Số lượng lãnh đạo tổ chức hành chính trực thuộc Sở, ban, ngành (ban, chi cục và tổ chức tương đương khác - nếu có)</t>
  </si>
  <si>
    <t>Số lượng lãnh đạo các đơn vị sự nghiệp trực thuộc sở, ban, ngành</t>
  </si>
  <si>
    <t>Số lượng lãnh đạo cấp phòng (hoặc tương đương) thuộc các đơn vị sự nghiệp trực thuộc sở, ban, ngành - nếu có</t>
  </si>
  <si>
    <t>4.3.6</t>
  </si>
  <si>
    <t>Tổng số lượng lãnh đạo cơ quan, lãnh đạo cấp phòng và các tổ chức hành chính, đơn vị sự nghiệp trực thuộc</t>
  </si>
  <si>
    <t>Số lượng lãnh đạo cấp phòng (hoặc tương đương) thuộc các tổ chức hành chính trực thuộc sở, ban, ngành - nếu có</t>
  </si>
  <si>
    <t>4.3.7</t>
  </si>
  <si>
    <t>100% số cơ quan, tổ chức, đơn vị: 1,5 điểm</t>
  </si>
  <si>
    <t>Từ 80% - dưới 100% số cơ quan, tổ chức, đơn vị: 1 điểm</t>
  </si>
  <si>
    <t>Từ 60% - dưới 80% số cơ quan, tổ chức, đơn vị: 0.5 điểm</t>
  </si>
  <si>
    <t>Dưới 60% số cơ quan, tổ chức: 0</t>
  </si>
  <si>
    <t>Tuyển dụng, tiếp nhận, điều động, biệt phái công chức, viên chức</t>
  </si>
  <si>
    <t>5.2.1</t>
  </si>
  <si>
    <t>Đối với công chức</t>
  </si>
  <si>
    <t>Đúng quy định, kịp thời: 1 điểm</t>
  </si>
  <si>
    <t>Đúng quy định nhưng chưa kịp thời: 0,5 điểm</t>
  </si>
  <si>
    <t>5.2.2</t>
  </si>
  <si>
    <t>Đối với viên chức</t>
  </si>
  <si>
    <t>Chấp hành kỷ luật, kỷ cương hành chính của cán bộ, công chức, viên chức</t>
  </si>
  <si>
    <t>5.3.1</t>
  </si>
  <si>
    <t>UBND tỉnh yêu cầu kiểm điểm</t>
  </si>
  <si>
    <t>Trong năm đơn vị có 01 văn bản yêu cầu kiểm điểm: 0.5 điểm</t>
  </si>
  <si>
    <t>Trong năm đơn vị có từ 02 văn bản yêu cầu kiểm điểm: 0 điểm</t>
  </si>
  <si>
    <t>5.3.2</t>
  </si>
  <si>
    <t>Kỷ luật</t>
  </si>
  <si>
    <t>Đào tạo, bồi dưỡng cán bộ, công chức, viên chức</t>
  </si>
  <si>
    <t>5.4.1</t>
  </si>
  <si>
    <t>Ban hành Kế hoạch đào tạo, bồi dưỡng</t>
  </si>
  <si>
    <t>Đúng quy định, kịp thời: 0,5 điểm</t>
  </si>
  <si>
    <t>Đúng quy định nhưng chưa kịp thời: 0,25 điểm</t>
  </si>
  <si>
    <t>Không đúng quy định hoặc không ban hành kế hoạch: 0 điểm</t>
  </si>
  <si>
    <t>5.4.2</t>
  </si>
  <si>
    <t>Hoàn thành từ 80% - 100% kế hoạch thì điểm đánh giá được tính theo công thức:a*điểm tối đa; trong đó: a là tỷ lệ % hoàn thành;
Hoàn thành dưới 80% kế hoạch: 0 điểm.</t>
  </si>
  <si>
    <t>5.4.3</t>
  </si>
  <si>
    <t>Cập nhật thông tin cán bộ, công chức vào phần mềm quản lý cán bộ, công chức của tỉnh</t>
  </si>
  <si>
    <t>Thông tin hồ sơ CBCCVC được cập nhật đầy đủ và phê duyệt đúng thời gian quy định: 2 điểm;
Thông tin hồ sơ CBCCVC được cập nhật, phê duyệt nhưng chưa đầy đủ thì điểm đánh giá được tính theo công thức: a*điểm tối đa, trong đó: a là tỷ lệ %  hoàn thành;</t>
  </si>
  <si>
    <t>Thực hiện chế độ chính sách đối với CBCCVC</t>
  </si>
  <si>
    <t>5.6.1</t>
  </si>
  <si>
    <t>Chính sách nghỉ hưu, thôi việc</t>
  </si>
  <si>
    <t>5.6.2</t>
  </si>
  <si>
    <t>Chính sách tiền lương</t>
  </si>
  <si>
    <t>5.6.3</t>
  </si>
  <si>
    <t>Chính sách tinh giản biên chế</t>
  </si>
  <si>
    <t>5.6.4</t>
  </si>
  <si>
    <t>Chính sách khác</t>
  </si>
  <si>
    <t>Báo cáo về lĩnh vực cán bộ, công chức (định kỳ, đột xuất)</t>
  </si>
  <si>
    <t>Đầy đủ, đúng quy định, kịp thời: 1 điểm;
Đầy đủ, đúng quy định nhưng chưa kịp thời: 0,5 điểm;
Không đầy đủ hoặc không đúng quy định: 0 điểm.</t>
  </si>
  <si>
    <t>Tỷ lệ cơ quan, tổ chức hành chính, đơn vị sự nghiệp của sở, ban, ngành bố trí công chức, viên chức theo đúng vị trí việc làm được phê duyệt</t>
  </si>
  <si>
    <t>Mức độ hoàn thành kế hoạch đào tạo, bồi dưỡng cán bộ, công chức, viên chức của sở, ban, ngành</t>
  </si>
  <si>
    <t>Xây dựng dự toán; phân bổ và giao dự toán; quyết toán ngân sách và công khai tài chính</t>
  </si>
  <si>
    <t>Xây dựng dự toán gửi cơ quan quản lý cấp trên trực tiếp kịp thời, đầy đủ mẫu biểu: 0.5 điểm</t>
  </si>
  <si>
    <t>Lập và nộp Báo cáo quyết toán năm đúng thời gian, đầy đủ mẫu biểu theo quy định: 0,5 điểm</t>
  </si>
  <si>
    <t>100% đơn vị được thông báo xét duyệt, thẩm định quyết toán: 0,5 điểm</t>
  </si>
  <si>
    <t>Công khai đúng quy định: 0,5 điểm</t>
  </si>
  <si>
    <t>Ban hành Quy chế chi tiêu nội bộ</t>
  </si>
  <si>
    <t>100% cơ quan, đơn vị thuộc phạm vi quản lý thực hiện đúng quy định về quản lý, sử dụng tài sản công: 0,5 điểm</t>
  </si>
  <si>
    <t>Từ 80% số cơ sở nhà, đất trở lên được cấp có thẩm quyền phê duyệt phương án sắp xếp lại, xử lý: 1.5 điểm;
Từ 60% - dưới 80% số cơ sở nhà, đất được cấp có thẩm quyền phê duyệt phương án sắp xếp lại, xử lý: 0,5 điểm;
Dưới 60% số cơ sở nhà, đất được cấp có thẩm quyền phê duyệt phương án sắp xếp lại, xử lý: 0 điểm.</t>
  </si>
  <si>
    <t>Đã tham mưu, xây dựng ban hành và thực hiện đầy đủ định mức KTKT, đơn giá theo danh mục sự nghiệp công của ngành: 0,5 điểm;
Đã tham mưu, xây dựng ban hành định mức KTKT, đơn giá theo danh mục sự nghiệp công của ngành (chưa đầy đủ): 0,3 điểm;
Đã tham mưu ban hành danh mục sự nghiệp công: 0,2 điểm;
Chưa tham mưu, xây dựng ban hành và thực hiện: 0 điểm.</t>
  </si>
  <si>
    <t>Có kiểm tra việc thực hiện các quy định về quản lý, sử dụng tài sản công: 0,5 điểm.</t>
  </si>
  <si>
    <t>Đã rà soát, chuẩn hóa, cập nhật số liệu vào Cơ sở dữ liệu quốc gia về tài sản công: 0,5 điểm.</t>
  </si>
  <si>
    <t xml:space="preserve"> - Đạt tỷ lệ từ 5% trở lên: 0,5 điểm;
 - Đạt tỷ lệ từ trên 0% đến dưới 5%: 0,25 điểm;
 - Không giảm chi: 0 điểm.</t>
  </si>
  <si>
    <t>ĐỔI MỚI SÁNG TẠO, CHUYỂN ĐỔI SỐ VÀ ÁP DỤNG ISO 9001</t>
  </si>
  <si>
    <t>7.1.1</t>
  </si>
  <si>
    <t>Có sáng kiến, giải pháp mới trong triển khai nhiệm vụ CCHC được Chủ tịch UBND tỉnh công nhận về hiệu quả áp dụng và phạm vi ảnh hưởng trên địa bàn tỉnh hoặc tương đương trong năm đánh giá hoặc năm trước liền kề</t>
  </si>
  <si>
    <t>7.1.2</t>
  </si>
  <si>
    <t>7.2.1</t>
  </si>
  <si>
    <t>Mức độ hoàn hành nhiệm vụ chuyển đổi số theo Kế hoạch Thực nhiệm các nhiệm vụ triển khai Nghị quyết số 57-NQ/TW của Bộ Chính trị và các Văn bản chỉ đạo liên quan của Tỉnh ủy, Ban Chỉ đạo tỉnh, UBND tỉnh</t>
  </si>
  <si>
    <t>Tính điểm theo công thức: (a/b)*điểm tối đa. Trong đó:
a là số nhiệm vụ đã hoàn thành 
b là tổng số nhiệm vụ đề ra theo kế hoạch
Nếu tỷ lệ a/b &lt;0.8 thì điểm đánh giá là 0</t>
  </si>
  <si>
    <t>7.2.2</t>
  </si>
  <si>
    <t>Mức độ ứng dụng Trí tuệ nhân tạo (AI)</t>
  </si>
  <si>
    <t>Có ứng dụng AI phục vụ công chức, viên chức: 0.5
Có ứng dụng AI phục vụ người dân, doanh nghiệp: 0.5
Có ứng dụng AI nâng cao khác: 0.5</t>
  </si>
  <si>
    <t>7.2.3</t>
  </si>
  <si>
    <t>7.2.4</t>
  </si>
  <si>
    <t>Tỷ lệ hệ thống thông tin của đơn vị có sử dụng dịch vụ điện toán đám mây</t>
  </si>
  <si>
    <t>7.2.5</t>
  </si>
  <si>
    <t>Tỷ lệ xử lý văn bản toàn trình trên môi trường điện tử của các cơ quan HCNN</t>
  </si>
  <si>
    <t>a= Số văn bản toàn trình trên môi trường điện tử;
b= Tổng số Văn bản của đơn vị ban hành.
- Tỷ lệ= a/b;
- Điểm = Tỷ lệ*Điểm tối đa.
- Nếu tỷ lệ dưới 95% : 0 điểm</t>
  </si>
  <si>
    <t>7.2.6</t>
  </si>
  <si>
    <t>7.2.7</t>
  </si>
  <si>
    <t>Chất lượng cung cấp thông tin trên Cổng thông tin điện tử của đơn vị</t>
  </si>
  <si>
    <t>7.3.1</t>
  </si>
  <si>
    <t>7.3.2</t>
  </si>
  <si>
    <t>7.3.3</t>
  </si>
  <si>
    <t>7.3.4</t>
  </si>
  <si>
    <t>7.3.5</t>
  </si>
  <si>
    <t>Đổi mới sáng tạo</t>
  </si>
  <si>
    <t>Chuyển đổi số trong cơ quan Nhà nước</t>
  </si>
  <si>
    <t>Áp dụng ISO 9001</t>
  </si>
  <si>
    <t>TỔNG ĐIỂM</t>
  </si>
  <si>
    <t>Thực hiện đầy đủ, đúng quy định đạt 1 điểm</t>
  </si>
  <si>
    <t>CÔNG TÁC TRIỂN KHAI THỰC HIỆN CẢI CÁCH HÀNH CHÍNH</t>
  </si>
  <si>
    <t>Thực hiện không đầy đủ quy định (không đánh giá tác động hoặc không lấy ý kiến Văn phòng UBND tỉnh hoặc không điền biểu mẫu) đạt 0 điểm</t>
  </si>
  <si>
    <t>Thực hiện đúng quy định: 0,25 điểm;
Thực hiện không đúng quy định: 0 điểm.</t>
  </si>
  <si>
    <t>CẢI CÁCH CHẾ ĐỘ CÔNG VỤ: 7 tiêu chí và 11 tiêu chí thành phần</t>
  </si>
  <si>
    <r>
      <t>5.1</t>
    </r>
    <r>
      <rPr>
        <b/>
        <sz val="7"/>
        <rFont val="Times New Roman"/>
        <family val="1"/>
      </rPr>
      <t xml:space="preserve">            </t>
    </r>
    <r>
      <rPr>
        <b/>
        <sz val="12"/>
        <rFont val="Times New Roman"/>
        <family val="1"/>
      </rPr>
      <t> </t>
    </r>
  </si>
  <si>
    <t>Có từ 02 sáng kiến (giải pháp mới) trở lên: 1,0 điểm;
Có 01 sáng kiến (giải pháp mới): 0,5 điểm;
Không có sáng kiến hoặc giải pháp mới: 0 điểm.</t>
  </si>
  <si>
    <t>Có từ 03 sáng kiến (giải pháp mới) trở lên: 1 điểm;
Có 02 sáng kiến (giải pháp mới): 0,5 điểm;
Có 01 sáng kiến (giải pháp mới): 0,25 điểm;
Không có sáng kiến hoặc giải pháp mới: 0 điểm.</t>
  </si>
  <si>
    <t>1.6.4</t>
  </si>
  <si>
    <t>Có sáng kiến, giải pháp mới trong triển khai nhiệm vụ CCHC được Thủ trưởng cơ quan công nhận về hiệu quả áp dụng và phạm vi ảnh hưởng tại cơ quan, đơn vị trong năm đánh giá hoặc năm trước liền kề</t>
  </si>
  <si>
    <t>Thực hiện thông cáo báo chí theo quy định (trường hợp không có văn bản phải thực hiện thông cáo báo chí theo quy định thì được điểm tối đa)</t>
  </si>
  <si>
    <t>Ban hành quy chế quản lý, sử dụng tài sản công của các cơ quan, đơn vị thuộc phạm vi quản lý</t>
  </si>
  <si>
    <t>Mức độ quan tâm của cá nhân, tổ chức đến thông tin trên Trang TTĐT của Sở, ban, ngành cấp tỉnh</t>
  </si>
  <si>
    <t>Có từ 03 kênh tuyên truyền CCHC trở lên: 0,5 điểm; 
Có từ 01 đến dưới dưới 03 kênh tuyên truyền: 0,25 điểm; 
Không tuyên truyền: 0 điểm.</t>
  </si>
  <si>
    <t xml:space="preserve">Có từ 20.000 lượt xem/năm trở lên: 0,5 điểm; 
Có từ 10.000 lượt xem/năm - dưới 20.000 lượt xem/năm: 0,25 điểm; 
Có dưới 10.000 lượt xem/năm: 0 điểm.  </t>
  </si>
  <si>
    <t>a = Tổng số mét giá tài liệu lưu trữ giấy hình thành trước ngày 01/7/2025 có giá trị cao, tần suất khai thác lớn,... của đơn vị đã thực hiện số hóa trong năm;
b = Tổng số mét giá tài liệu lưu trữ giấy hình thành trước ngày 01/7/2025 của đơn vị đang tồn đọng trong năm.
- Tỷ lệ = a/b;
- Nếu a/b &gt;= 30% thì đạt điểm tối đa
- Nếu a/b &lt; 30% thì điểm tính như sau: a/b*100/30.</t>
  </si>
  <si>
    <t>100% dự thảo văn bản phù hợp thẩm quyền, nội dung và đảm bảo tính khả thi: 1 điểm</t>
  </si>
  <si>
    <t>100% dự thảo văn bản phù hợp về thể thức và kỹ thuật trình bày: 0,5 điểm</t>
  </si>
  <si>
    <t>Không có kết luận kiểm tra của cơ quan có thẩm quyền về văn bản trái pháp luật: 1 điểm</t>
  </si>
  <si>
    <t>Tổ chức thực hiện kịp thời 100%: 0,5 điểm;
Tổ chức thực hiện kịp thời 80% đến dưới 100%: 0,25 điểm;
Tổ chức thực hiện kịp thời dưới 80% văn bản QPPL: 0 điểm.</t>
  </si>
  <si>
    <t>Tính điểm theo công thức: b/a*điểm tối đa. Trong đó:
a là tổng số TTHC đủ điều kiện toàn trình
b là số dịch vụ công trực tuyến toàn trình được cung cấp trên cổng DVCQG
Nếu b/a &lt;0.60 thì điểm đánh giá là 0.</t>
  </si>
  <si>
    <t>Kết quả khắc phục tồn tại hạn chế sau kiểm tra do cấp trên chỉ ra, sau khi có kết quả xếp loại chỉ số CCHC của Sở, ban, ngành cấp tỉnh</t>
  </si>
  <si>
    <t>Thực hiện nghiệp vụ lưu trữ số trên Hệ thống Quản lý Văn bản và Hồ sơ công việc; số hóa tài liệu lưu trữ giấy hình thành trước ngày 01/7/2025</t>
  </si>
  <si>
    <r>
      <t xml:space="preserve">Thực hiện đúng quy trình theo Luật Ban hành văn bản QPPL và Nghị định hướng dẫn thi hành (nếu trong năm không được giao tham mưu ban hành thì </t>
    </r>
    <r>
      <rPr>
        <u/>
        <sz val="12"/>
        <rFont val="Times New Roman"/>
        <family val="1"/>
      </rPr>
      <t>được điểm tối đa</t>
    </r>
    <r>
      <rPr>
        <sz val="12"/>
        <rFont val="Times New Roman"/>
        <family val="1"/>
      </rPr>
      <t>)</t>
    </r>
  </si>
  <si>
    <r>
      <t xml:space="preserve">Chất lượng của văn bản QPPL do cơ quan tham mưu ban hành (nếu trong năm không được giao tham mưu ban hành thì </t>
    </r>
    <r>
      <rPr>
        <u/>
        <sz val="12"/>
        <rFont val="Times New Roman"/>
        <family val="1"/>
      </rPr>
      <t>được điểm tối đa</t>
    </r>
    <r>
      <rPr>
        <sz val="12"/>
        <rFont val="Times New Roman"/>
        <family val="1"/>
      </rPr>
      <t>)</t>
    </r>
  </si>
  <si>
    <r>
      <t xml:space="preserve">Xử lý văn bản trái pháp luật do cơ quan có thẩm quyền kiến nghị (Trường hợp không có văn bản phải xử lý thì </t>
    </r>
    <r>
      <rPr>
        <u/>
        <sz val="12"/>
        <rFont val="Times New Roman"/>
        <family val="1"/>
      </rPr>
      <t>chấm điểm tối đa</t>
    </r>
    <r>
      <rPr>
        <sz val="12"/>
        <rFont val="Times New Roman"/>
        <family val="1"/>
      </rPr>
      <t>)</t>
    </r>
  </si>
  <si>
    <r>
      <t xml:space="preserve">Tất cả văn bản đã hoàn thành việc xử lý đúng thời gian quy định: 0,5 điểm;
</t>
    </r>
    <r>
      <rPr>
        <i/>
        <u/>
        <sz val="12"/>
        <rFont val="Times New Roman"/>
        <family val="1"/>
      </rPr>
      <t>Có văn bản chưa hoàn thành việc xử lý hoặc đã hoàn thành việc xử lý nhưng không đúng thời gian quy định: 0,25 điểm</t>
    </r>
    <r>
      <rPr>
        <i/>
        <sz val="12"/>
        <rFont val="Times New Roman"/>
        <family val="1"/>
      </rPr>
      <t xml:space="preserve">
Tất cả văn bản chưa hoàn thành việc xử lý đúng thời gian quy định: 0 điểm;</t>
    </r>
  </si>
  <si>
    <t xml:space="preserve"> Không có sai phạm được phát hiện trong năm đánh giá: 1 điểm;
Có sai phạm được phát hiện trong năm đánh giá nhưng đã khắc phục xong: 0,5 điểm;
Có sai phạm được phát hiện trong năm đánh giá nhưng chưa khắc phục xong: 0 điểm;</t>
  </si>
  <si>
    <t>Tính điểm theo công thức: (b/a)*điểm tối đa. Trong đó:
a là tổng số tiền phải nộp NSNN
b là số tiền đã nộp NSNN</t>
  </si>
  <si>
    <t xml:space="preserve"> - Ban hành đầy đủ, kịp thời theo quy định: 0,5 điểm;
 - Ban hành chưa đầy đủ hoặc chưa kịp thời: 0,25 điểm;
 - Chưa ban hành: 0 điểm.</t>
  </si>
  <si>
    <t>Ban hành đầy đủ, kịp thời theo quy định: 0,5 điểm;
Ban hành chưa đầy đủ hoặc chưa kịp thời: 0,25 điểm;
Chưa ban hành: 0 điểm.</t>
  </si>
  <si>
    <t>Không có sai phạm được phát hiện trong năm đánh giá: 0,5 điểm;
Có sai phạm được phát hiện trong năm đánh giá nhưng đã khắc phục sai phạm: 0,25 điểm;
Có sai phạm được phát hiện trong năm đánh giá nhưng chưa khắc phục xong: 0 điểm.</t>
  </si>
  <si>
    <t>Công tác chỉ đạo, điều hành, báo cáo kết quả triển khai thực hiện các nhiệm vụ được giao về xây dựng, áp dụng, duy trì và cải tiến Hệ thống quản lý chất lượng theo TCVN ISO 9001:2015 (ban hành kế hoạch, văn bản chỉ đạo, thực hiện các chế độ báo cáo)</t>
  </si>
  <si>
    <r>
      <t xml:space="preserve"> Phụ lục I
BỘ CHỈ SỐ CẢI CÁCH HÀNH CHÍNH CÁC SỞ, BAN, NGÀNH CẤP TỈNH
</t>
    </r>
    <r>
      <rPr>
        <i/>
        <sz val="12"/>
        <rFont val="Times New Roman"/>
        <family val="1"/>
      </rPr>
      <t xml:space="preserve">(Kèm theo Quyết định số          /QĐ-UBND ngày     /      /2025 của UBND tỉnh) </t>
    </r>
  </si>
  <si>
    <t>Ban hành kịp thời, đầy đủ, chất lượng về thời gian, nội dung, chỉ tiêu, biểu mẫu khung nhiệm vụ trọng tâm: 02 điểm;
Thực hiện không kịp thời, đầy đủ, chất lượng một trong các yêu cầu trên: trừ 0,5 điểm/mỗi yêu cầu.</t>
  </si>
  <si>
    <t>Ban hành Quyết định kèm danh mục hồ sơ cơ quan kịp thời, chất lượng theo yêu cầu: 0,25 điểm</t>
  </si>
  <si>
    <t>Cập nhật danh mục hồ sơ cơ quan lên Hệ thống Quản lý Văn bản và Hồ sơ công việc kịp thời, đúng quy định: 0,25 điểm</t>
  </si>
  <si>
    <t>Thực hiện tạo lập hồ sơ điện tử trên Hệ thống Quản lý Văn bản và Hồ sơ công việc: 1 điểm</t>
  </si>
  <si>
    <t>Thực hiện số hóa tài liệu lưu trữ giấy hình thành trước ngày 01/7/2025: 1 điểm</t>
  </si>
  <si>
    <t>Mức độ hoàn thành tham mưu xây dựng văn bản QPPL (nếu trong năm không được giao tham mưu ban hành thì được điểm tối đa)</t>
  </si>
  <si>
    <t xml:space="preserve"> 100% văn bản Trung ương thuộc lĩnh vực được rà soát để xác định đầy đủ, chính xác; đúng thời gian quy định: 1 điểm;
 Từ 80 % đến dưới 100% văn bản Trung ương thuộc lĩnh vực được rà soát để xác định đầy đủ, chính xác; đúng thời gian quy định: 0,25 điểm;
 Dưới 80% văn bản Trung ương thuộc lĩnh vực được rà soát để xác định đầy đủ, chính xác; đúng thời gian quy định hoặc không tổ chức thực hiện: 0 điểm.</t>
  </si>
  <si>
    <t>Phối hợp khảo sát việc thi hành văn bản QPPL theo đề nghị Sở Tư pháp (nếu không được đề nghị khảo sát thì chấm điểm tối đa)</t>
  </si>
  <si>
    <r>
      <t xml:space="preserve">Kiểm soát quy định thủ tục hành chính </t>
    </r>
    <r>
      <rPr>
        <b/>
        <sz val="11"/>
        <rFont val="Times New Roman"/>
        <family val="1"/>
      </rPr>
      <t>(trường hợp trong năm không tham mưu ban hành văn bản QPPL có quy định TTHC thì chấm điểm tối đa)</t>
    </r>
  </si>
  <si>
    <t>Tham mưu xử lý kết quả sau rà soát (nếu thông qua rà soát không có nội dung phải xử lý thì đạt điểm tối đa của tiêu chí)</t>
  </si>
  <si>
    <t>Tất cả văn bản đã có kết quả  xử lý: 0,5 điểm;
Có văn bản chưa có kết quả xử lý hoặc đã có kết quả xử lý nhưng không kịp thời: 0,25 điểm
Tất cả văn bản chưa có kết quả xử lý: 0 điểm;</t>
  </si>
  <si>
    <t>Tổ chức thực hiện kịp thời các văn bản QPPL mới ban hành (Bộ luật; Luật; Nghị định; Thông tư; Nghị quyết của HĐND tỉnh, Quyết định của UBND tỉnh); triển khai kịp thời Nghị quyết số 66-NQ/TW ngày 30/4/2025 của Bộ Chính trị</t>
  </si>
  <si>
    <t>Tiếp nhận và xử lý kiến nghị về văn bản QPPL (trường hợp không có nội dung phải xử lý thì được điểm tối đa)</t>
  </si>
  <si>
    <t>Thực hiện việc xin lỗi người dân, tổ chức khi để xảy ra trễ hẹn, chậm giải quyết hồ sơ TTHC (Nếu không có sai sót, trễ hẹn thì đạt điểm tối đa của tiêu chí)</t>
  </si>
  <si>
    <t>Tính theo công thức: a/b * điểm tối đa, trong đó:
- a là tổng số hồ sơ TTHC kiểm tra được cập nhật đầy đủ các trường thông tin trên Hệ thống thông tin giải quyết TTHC của tỉnh
- b là tổng số hồ sơ  TTHC được kiểm tra trên Hệ thống thông tin giải quyết TTHC của tỉnh</t>
  </si>
  <si>
    <t>Trong năm không có văn bản yêu cầu kiểm điểm: 1.0 điểm.</t>
  </si>
  <si>
    <t>Trong năm không có Lãnh đạo sở, ban, ngành bị kỷ luật từ mức khiển trách trở lên: 0.5 điểm</t>
  </si>
  <si>
    <t>Trong năm không có lãnh đạo các phòng, tổ chức hành chính thuộc sở, ban, ngành bị kỷ luật từ mức khiển trách trở lên: 0.5 điểm</t>
  </si>
  <si>
    <t>Trong năm không có lãnh đạo các đơn vị sự nghiệp trực thuộc bị kỷ luật từ mức khiển trách trở lên: 0.5 điểm</t>
  </si>
  <si>
    <t>Trong năm không có công chức, viên chức thuộc sở, ban, ngành (không giữ chức vụ lãnh đạo, quản lý) bị kỷ luật từ mức khiển trách trở lên: 0.5 điểm</t>
  </si>
  <si>
    <r>
      <t xml:space="preserve">Thực hiện các kiến nghị sau thanh tra, kiểm tra, kiểm toán nhà nước về tài chính, ngân sách </t>
    </r>
    <r>
      <rPr>
        <i/>
        <sz val="11"/>
        <rFont val="Times New Roman"/>
        <family val="1"/>
      </rPr>
      <t>(Trường hợp không có kiến nghị sau thanh tra, kiểm tra, kiểm toán thì đạt điểm tối đa)</t>
    </r>
  </si>
  <si>
    <t>Phân bổ và giao dự toán kịp thời, đúng quy định: 1 điểm</t>
  </si>
  <si>
    <t>Tính điểm theo công thức: (a/b)*0.5. Trong đó:
a là số lượng hệ thống thông tin của đơn vị có sử dụng dịch vụ điện toán đám mây;
b là tổng số hệ thống thông tin của đơn vị</t>
  </si>
  <si>
    <t>Tuân thủ hoàn toàn theo quy trình/ hướng dẫn: 1.0 điểm;
Thực hiện nhưng chưa tuân thủ hoàn toàn theo quy trình/ hướng dẫn: 0.5 điểm;
Không thực hiện: 0 điểm</t>
  </si>
  <si>
    <t>Ban hành, áp dụng từ 15 quy trình trở lên: 1 điểm;
Ban hành, áp dụng từ 10 đến dưới 15 quy trình: 0.5 điểm;
Ban hành, áp dụng dưới 10 quy trình: 0 điểm.</t>
  </si>
  <si>
    <t>Tuân thủ hoàn toàn theo các quy trình: 1.5 điểm;
Đáp ứng từ 90% - &lt;100% quy trình đã công bố: 1 điểm;
Đáp ứng từ 70% - &lt; 80% quy trình đã công bố: 0.5 điểm
Đáp ứng dưới 70% quy trình đã công bố: 0 điểm.</t>
  </si>
  <si>
    <t>Đánh giá việc tuân thủ quy trình điện tử giải quyết TTHC trên Cổng dịch vụ công quốc gia/ Hệ thống thông tin giải quyết thủ tục hành chính của tỉnh (thông qua kiểm tra trực tiếp trên Cổng/Hệ thống)</t>
  </si>
  <si>
    <t>Tuân thủ theo quy trình, có file kết quả gắn kèm: 1 điểm;
Đáp ứng từ 90% - &lt; 100% theo quy trình đã công bố, có file đính kèm kết quả: 0.5 điểm;
Đáp ứng từ 70% - &lt; 80% theo quy trình đã công bố, có file đính kèm kết quả: 0.25 điểm;
Đáp ứng dưới 70% quy trình đã công bố: 0 điểm.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</si>
</sst>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indexed="8"/>
      <name val="Calibri"/>
    </font>
    <font>
      <b/>
      <sz val="12"/>
      <name val="Times New Roman"/>
      <family val="1"/>
    </font>
    <font>
      <sz val="12"/>
      <name val="Arial"/>
      <family val="2"/>
      <charset val="163"/>
    </font>
    <font>
      <sz val="12"/>
      <name val="Times New Roman"/>
      <family val="1"/>
    </font>
    <font>
      <b/>
      <sz val="12"/>
      <name val="Arial"/>
      <family val="2"/>
      <charset val="163"/>
    </font>
    <font>
      <sz val="8"/>
      <name val="Calibri"/>
      <family val="2"/>
    </font>
    <font>
      <sz val="12"/>
      <color theme="1"/>
      <name val="Arial"/>
      <family val="2"/>
      <charset val="163"/>
    </font>
    <font>
      <b/>
      <sz val="11"/>
      <name val="Times New Roman"/>
      <family val="1"/>
    </font>
    <font>
      <sz val="11"/>
      <name val="Calibri"/>
      <family val="2"/>
    </font>
    <font>
      <i/>
      <sz val="11"/>
      <name val="Times New Roman"/>
      <family val="1"/>
    </font>
    <font>
      <sz val="11"/>
      <name val="Times New Roman"/>
      <family val="1"/>
    </font>
    <font>
      <b/>
      <i/>
      <sz val="11"/>
      <name val="Times New Roman"/>
      <family val="1"/>
    </font>
    <font>
      <i/>
      <sz val="12"/>
      <name val="Times New Roman"/>
      <family val="1"/>
    </font>
    <font>
      <i/>
      <sz val="12"/>
      <name val="Arial"/>
      <family val="2"/>
      <charset val="163"/>
    </font>
    <font>
      <i/>
      <sz val="11"/>
      <name val="Calibri"/>
      <family val="2"/>
    </font>
    <font>
      <b/>
      <sz val="7"/>
      <name val="Times New Roman"/>
      <family val="1"/>
    </font>
    <font>
      <u/>
      <sz val="12"/>
      <name val="Times New Roman"/>
      <family val="1"/>
    </font>
    <font>
      <i/>
      <u/>
      <sz val="12"/>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pplyFill="0" applyProtection="0"/>
    <xf numFmtId="0" fontId="6" fillId="0" borderId="0"/>
  </cellStyleXfs>
  <cellXfs count="77">
    <xf numFmtId="0" fontId="0" fillId="0" borderId="0" xfId="0" applyFill="1" applyProtection="1"/>
    <xf numFmtId="0" fontId="9"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2" fillId="0" borderId="0" xfId="0" applyFont="1" applyFill="1"/>
    <xf numFmtId="0" fontId="8" fillId="0" borderId="0" xfId="0" applyFont="1" applyFill="1" applyProtection="1"/>
    <xf numFmtId="0" fontId="8" fillId="0" borderId="0" xfId="0" applyFont="1" applyFill="1" applyAlignment="1" applyProtection="1">
      <alignment horizontal="left" vertical="center"/>
    </xf>
    <xf numFmtId="0" fontId="2" fillId="0" borderId="0" xfId="0" applyFont="1" applyFill="1" applyAlignment="1">
      <alignment vertical="center"/>
    </xf>
    <xf numFmtId="0" fontId="3" fillId="0" borderId="0" xfId="0" applyFont="1" applyFill="1" applyProtection="1"/>
    <xf numFmtId="0" fontId="14" fillId="0" borderId="0" xfId="0" applyFont="1" applyFill="1" applyProtection="1"/>
    <xf numFmtId="2" fontId="8" fillId="0" borderId="0" xfId="0" applyNumberFormat="1" applyFont="1" applyFill="1" applyAlignment="1" applyProtection="1">
      <alignment horizontal="center" vertical="center"/>
    </xf>
    <xf numFmtId="0" fontId="8" fillId="0" borderId="0" xfId="0" applyFont="1" applyFill="1" applyAlignment="1" applyProtection="1">
      <alignment vertical="center"/>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2" fontId="7" fillId="0" borderId="1" xfId="0" applyNumberFormat="1" applyFont="1" applyFill="1" applyBorder="1" applyAlignment="1" applyProtection="1">
      <alignment horizontal="center" vertical="center" wrapText="1"/>
    </xf>
    <xf numFmtId="2" fontId="1"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2" fontId="2" fillId="0" borderId="1" xfId="0" applyNumberFormat="1" applyFont="1" applyFill="1" applyBorder="1" applyAlignment="1">
      <alignment vertical="center"/>
    </xf>
    <xf numFmtId="2" fontId="3" fillId="0" borderId="1" xfId="0" applyNumberFormat="1" applyFont="1" applyFill="1" applyBorder="1" applyAlignment="1">
      <alignment vertical="center"/>
    </xf>
    <xf numFmtId="0" fontId="9" fillId="0" borderId="1" xfId="0" applyFont="1" applyFill="1" applyBorder="1" applyAlignment="1" applyProtection="1">
      <alignment vertical="center" wrapText="1"/>
    </xf>
    <xf numFmtId="2" fontId="9" fillId="0" borderId="1" xfId="0" applyNumberFormat="1" applyFont="1" applyFill="1" applyBorder="1" applyAlignment="1" applyProtection="1">
      <alignment vertical="center" wrapText="1"/>
    </xf>
    <xf numFmtId="0" fontId="10" fillId="0" borderId="1" xfId="0" applyFont="1" applyFill="1" applyBorder="1" applyAlignment="1" applyProtection="1">
      <alignment horizontal="left" vertical="center" wrapText="1"/>
    </xf>
    <xf numFmtId="2" fontId="10"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left" vertical="center"/>
    </xf>
    <xf numFmtId="0" fontId="10" fillId="0" borderId="1" xfId="0" applyFont="1" applyFill="1" applyBorder="1" applyAlignment="1" applyProtection="1">
      <alignment vertical="center" wrapText="1"/>
    </xf>
    <xf numFmtId="2" fontId="9"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xf>
    <xf numFmtId="0" fontId="2" fillId="0" borderId="1" xfId="0" applyFont="1" applyFill="1" applyBorder="1" applyAlignment="1">
      <alignment vertical="center"/>
    </xf>
    <xf numFmtId="2" fontId="1" fillId="0" borderId="1" xfId="0"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3" fillId="0" borderId="1" xfId="0" applyFont="1" applyFill="1" applyBorder="1" applyAlignment="1">
      <alignment vertical="center"/>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2"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xf>
    <xf numFmtId="0" fontId="12"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xf>
    <xf numFmtId="0" fontId="12" fillId="0" borderId="1" xfId="0" applyFont="1" applyFill="1" applyBorder="1" applyAlignment="1" applyProtection="1">
      <alignment horizontal="left" vertical="center" wrapText="1"/>
    </xf>
    <xf numFmtId="2" fontId="3" fillId="0" borderId="1" xfId="0" applyNumberFormat="1" applyFont="1" applyFill="1" applyBorder="1" applyAlignment="1" applyProtection="1">
      <alignment vertical="center"/>
    </xf>
    <xf numFmtId="2"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vertical="center" wrapText="1"/>
    </xf>
    <xf numFmtId="2" fontId="1" fillId="0" borderId="1" xfId="0" applyNumberFormat="1" applyFont="1" applyFill="1" applyBorder="1" applyAlignment="1">
      <alignment horizontal="center" vertical="center"/>
    </xf>
    <xf numFmtId="0" fontId="1" fillId="0" borderId="1" xfId="0" quotePrefix="1" applyFont="1" applyFill="1" applyBorder="1" applyAlignment="1" applyProtection="1">
      <alignment horizontal="center" vertical="center" wrapText="1"/>
    </xf>
    <xf numFmtId="0" fontId="3" fillId="0" borderId="1" xfId="0" applyFont="1" applyFill="1" applyBorder="1" applyAlignment="1">
      <alignment horizontal="center" vertical="center"/>
    </xf>
    <xf numFmtId="2" fontId="3" fillId="0" borderId="1" xfId="0" applyNumberFormat="1" applyFont="1" applyFill="1" applyBorder="1" applyAlignment="1">
      <alignment vertical="center" wrapText="1"/>
    </xf>
    <xf numFmtId="0" fontId="1" fillId="0" borderId="1" xfId="0" applyFont="1" applyFill="1" applyBorder="1" applyAlignment="1">
      <alignment vertical="center"/>
    </xf>
    <xf numFmtId="0" fontId="11" fillId="0" borderId="1" xfId="0" applyFont="1" applyFill="1" applyBorder="1" applyAlignment="1" applyProtection="1">
      <alignment horizontal="center" vertical="center" wrapText="1"/>
    </xf>
    <xf numFmtId="0" fontId="13" fillId="0" borderId="1" xfId="0" applyFont="1" applyFill="1" applyBorder="1" applyAlignment="1">
      <alignment vertical="center"/>
    </xf>
    <xf numFmtId="0" fontId="11" fillId="0" borderId="1" xfId="0" applyFont="1" applyFill="1" applyBorder="1" applyAlignment="1" applyProtection="1">
      <alignment horizontal="left" vertical="center" wrapText="1"/>
    </xf>
    <xf numFmtId="2" fontId="11" fillId="0" borderId="1" xfId="0" applyNumberFormat="1" applyFont="1" applyFill="1" applyBorder="1" applyAlignment="1" applyProtection="1">
      <alignment horizontal="center" vertical="center" wrapText="1"/>
    </xf>
    <xf numFmtId="2" fontId="8" fillId="0" borderId="1" xfId="0" applyNumberFormat="1" applyFont="1" applyFill="1" applyBorder="1" applyAlignment="1" applyProtection="1">
      <alignment vertical="center"/>
    </xf>
    <xf numFmtId="0" fontId="9" fillId="0" borderId="1" xfId="0" applyFont="1" applyFill="1" applyBorder="1" applyAlignment="1">
      <alignment vertical="center" wrapText="1"/>
    </xf>
    <xf numFmtId="2" fontId="8" fillId="0" borderId="1" xfId="0" applyNumberFormat="1" applyFont="1" applyFill="1" applyBorder="1" applyAlignment="1" applyProtection="1">
      <alignment horizontal="center" vertical="center"/>
    </xf>
    <xf numFmtId="0" fontId="7" fillId="0" borderId="1" xfId="0" applyFont="1" applyFill="1" applyBorder="1" applyAlignment="1">
      <alignment vertical="center" wrapText="1"/>
    </xf>
    <xf numFmtId="0" fontId="10" fillId="0" borderId="1"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9" fillId="0" borderId="1" xfId="0" applyFont="1" applyFill="1" applyBorder="1" applyAlignment="1" applyProtection="1">
      <alignment wrapText="1"/>
    </xf>
    <xf numFmtId="0" fontId="7" fillId="0" borderId="1" xfId="0" applyFont="1" applyFill="1" applyBorder="1" applyAlignment="1" applyProtection="1">
      <alignment vertical="center" wrapText="1"/>
    </xf>
    <xf numFmtId="164" fontId="7" fillId="0" borderId="1" xfId="0" applyNumberFormat="1" applyFont="1" applyFill="1" applyBorder="1" applyAlignment="1" applyProtection="1">
      <alignment horizontal="center" vertical="center"/>
    </xf>
    <xf numFmtId="2" fontId="10" fillId="0" borderId="1" xfId="0" applyNumberFormat="1" applyFont="1" applyFill="1" applyBorder="1" applyAlignment="1" applyProtection="1">
      <alignment horizontal="center" vertical="center"/>
    </xf>
    <xf numFmtId="2" fontId="1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justify" vertical="center" wrapText="1"/>
    </xf>
    <xf numFmtId="0" fontId="3" fillId="0" borderId="1" xfId="0" applyFont="1" applyFill="1" applyBorder="1" applyAlignment="1" applyProtection="1">
      <alignment horizontal="justify" vertical="center" wrapText="1"/>
    </xf>
    <xf numFmtId="2" fontId="3"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justify" vertical="center" wrapText="1"/>
    </xf>
    <xf numFmtId="0" fontId="1" fillId="0" borderId="1" xfId="0" applyFont="1" applyFill="1" applyBorder="1" applyAlignment="1" applyProtection="1">
      <alignment horizontal="left" vertical="center"/>
    </xf>
    <xf numFmtId="0" fontId="10" fillId="0" borderId="1" xfId="0" applyFont="1" applyFill="1" applyBorder="1" applyAlignment="1" applyProtection="1">
      <alignment horizontal="justify" vertical="center" wrapText="1"/>
    </xf>
    <xf numFmtId="0" fontId="3" fillId="0" borderId="1" xfId="0" applyFont="1" applyFill="1" applyBorder="1" applyAlignment="1" applyProtection="1">
      <alignment vertical="center"/>
    </xf>
    <xf numFmtId="0" fontId="9" fillId="0" borderId="1" xfId="0" applyFont="1" applyFill="1" applyBorder="1" applyAlignment="1" applyProtection="1">
      <alignment horizontal="center" vertical="center"/>
    </xf>
    <xf numFmtId="0" fontId="9" fillId="0" borderId="1" xfId="0" applyFont="1" applyFill="1" applyBorder="1" applyAlignment="1" applyProtection="1">
      <alignment horizontal="left" vertical="center"/>
    </xf>
    <xf numFmtId="0" fontId="10" fillId="0" borderId="1" xfId="0"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2" fontId="1" fillId="0" borderId="0" xfId="0" applyNumberFormat="1" applyFont="1" applyFill="1" applyAlignment="1">
      <alignment horizontal="center" vertical="center" wrapText="1"/>
    </xf>
    <xf numFmtId="0" fontId="1" fillId="0" borderId="1" xfId="0" applyFont="1" applyFill="1" applyBorder="1" applyAlignment="1" applyProtection="1">
      <alignment horizontal="left" vertical="center"/>
    </xf>
  </cellXfs>
  <cellStyles count="2">
    <cellStyle name="Normal" xfId="0" builtinId="0"/>
    <cellStyle name="Normal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24"/>
  <sheetViews>
    <sheetView tabSelected="1" showRuler="0" topLeftCell="A5" zoomScale="115" zoomScaleNormal="115" workbookViewId="0">
      <selection activeCell="B5" sqref="B5"/>
    </sheetView>
  </sheetViews>
  <sheetFormatPr defaultColWidth="8.6640625" defaultRowHeight="15" x14ac:dyDescent="0.3"/>
  <cols>
    <col min="1" max="1" width="10" style="6" customWidth="1"/>
    <col min="2" max="2" width="73.44140625" style="11" customWidth="1"/>
    <col min="3" max="3" width="15" style="10" customWidth="1"/>
    <col min="4" max="4" width="18.33203125" style="7" customWidth="1"/>
    <col min="5" max="16384" width="8.6640625" style="5"/>
  </cols>
  <sheetData>
    <row r="1" spans="1:4" s="4" customFormat="1" ht="80.25" customHeight="1" x14ac:dyDescent="0.25">
      <c r="A1" s="75" t="s">
        <v>366</v>
      </c>
      <c r="B1" s="75"/>
      <c r="C1" s="75"/>
      <c r="D1" s="75"/>
    </row>
    <row r="2" spans="1:4" ht="15.6" x14ac:dyDescent="0.3">
      <c r="A2" s="12" t="s">
        <v>0</v>
      </c>
      <c r="B2" s="13" t="s">
        <v>1</v>
      </c>
      <c r="C2" s="14" t="s">
        <v>83</v>
      </c>
      <c r="D2" s="15" t="s">
        <v>74</v>
      </c>
    </row>
    <row r="3" spans="1:4" x14ac:dyDescent="0.3">
      <c r="A3" s="13">
        <v>1</v>
      </c>
      <c r="B3" s="16" t="s">
        <v>334</v>
      </c>
      <c r="C3" s="14">
        <f>C4+C6+C11+C16+C18+C23+C30</f>
        <v>13</v>
      </c>
      <c r="D3" s="17"/>
    </row>
    <row r="4" spans="1:4" ht="15.6" x14ac:dyDescent="0.3">
      <c r="A4" s="13">
        <v>1.1000000000000001</v>
      </c>
      <c r="B4" s="16" t="s">
        <v>86</v>
      </c>
      <c r="C4" s="14">
        <v>2</v>
      </c>
      <c r="D4" s="18"/>
    </row>
    <row r="5" spans="1:4" ht="60.75" customHeight="1" x14ac:dyDescent="0.3">
      <c r="A5" s="3"/>
      <c r="B5" s="19" t="s">
        <v>367</v>
      </c>
      <c r="C5" s="20"/>
      <c r="D5" s="18"/>
    </row>
    <row r="6" spans="1:4" ht="15.6" x14ac:dyDescent="0.3">
      <c r="A6" s="13">
        <v>1.2</v>
      </c>
      <c r="B6" s="16" t="s">
        <v>75</v>
      </c>
      <c r="C6" s="14">
        <f>SUM(C7,C9)</f>
        <v>2</v>
      </c>
      <c r="D6" s="18"/>
    </row>
    <row r="7" spans="1:4" ht="15.6" x14ac:dyDescent="0.3">
      <c r="A7" s="2" t="s">
        <v>2</v>
      </c>
      <c r="B7" s="21" t="s">
        <v>3</v>
      </c>
      <c r="C7" s="22">
        <v>1</v>
      </c>
      <c r="D7" s="18"/>
    </row>
    <row r="8" spans="1:4" ht="41.4" x14ac:dyDescent="0.3">
      <c r="A8" s="3"/>
      <c r="B8" s="19" t="s">
        <v>110</v>
      </c>
      <c r="C8" s="20"/>
      <c r="D8" s="18"/>
    </row>
    <row r="9" spans="1:4" ht="15.6" x14ac:dyDescent="0.3">
      <c r="A9" s="2" t="s">
        <v>4</v>
      </c>
      <c r="B9" s="21" t="s">
        <v>76</v>
      </c>
      <c r="C9" s="22">
        <v>1</v>
      </c>
      <c r="D9" s="18"/>
    </row>
    <row r="10" spans="1:4" ht="110.4" x14ac:dyDescent="0.3">
      <c r="A10" s="23"/>
      <c r="B10" s="19" t="s">
        <v>111</v>
      </c>
      <c r="C10" s="20"/>
      <c r="D10" s="18"/>
    </row>
    <row r="11" spans="1:4" ht="24.75" customHeight="1" x14ac:dyDescent="0.3">
      <c r="A11" s="16">
        <v>1.3</v>
      </c>
      <c r="B11" s="16" t="s">
        <v>77</v>
      </c>
      <c r="C11" s="14">
        <f>SUM(C12,C14)</f>
        <v>2</v>
      </c>
      <c r="D11" s="18"/>
    </row>
    <row r="12" spans="1:4" ht="48" customHeight="1" x14ac:dyDescent="0.3">
      <c r="A12" s="21" t="s">
        <v>5</v>
      </c>
      <c r="B12" s="21" t="s">
        <v>87</v>
      </c>
      <c r="C12" s="22">
        <v>1</v>
      </c>
      <c r="D12" s="18"/>
    </row>
    <row r="13" spans="1:4" ht="41.4" x14ac:dyDescent="0.3">
      <c r="A13" s="3"/>
      <c r="B13" s="19" t="s">
        <v>115</v>
      </c>
      <c r="C13" s="20"/>
      <c r="D13" s="18"/>
    </row>
    <row r="14" spans="1:4" ht="22.5" customHeight="1" x14ac:dyDescent="0.3">
      <c r="A14" s="2" t="s">
        <v>6</v>
      </c>
      <c r="B14" s="21" t="s">
        <v>7</v>
      </c>
      <c r="C14" s="22">
        <v>1</v>
      </c>
      <c r="D14" s="18"/>
    </row>
    <row r="15" spans="1:4" ht="81" customHeight="1" x14ac:dyDescent="0.3">
      <c r="A15" s="3"/>
      <c r="B15" s="19" t="s">
        <v>116</v>
      </c>
      <c r="C15" s="20"/>
      <c r="D15" s="18"/>
    </row>
    <row r="16" spans="1:4" ht="27.6" x14ac:dyDescent="0.3">
      <c r="A16" s="13">
        <v>1.4</v>
      </c>
      <c r="B16" s="16" t="s">
        <v>354</v>
      </c>
      <c r="C16" s="14">
        <v>2</v>
      </c>
      <c r="D16" s="18"/>
    </row>
    <row r="17" spans="1:4" ht="124.2" x14ac:dyDescent="0.3">
      <c r="A17" s="3"/>
      <c r="B17" s="19" t="s">
        <v>112</v>
      </c>
      <c r="C17" s="20"/>
      <c r="D17" s="18"/>
    </row>
    <row r="18" spans="1:4" ht="15.6" x14ac:dyDescent="0.3">
      <c r="A18" s="13">
        <v>1.5</v>
      </c>
      <c r="B18" s="16" t="s">
        <v>8</v>
      </c>
      <c r="C18" s="14">
        <f>C19+C21</f>
        <v>1</v>
      </c>
      <c r="D18" s="18"/>
    </row>
    <row r="19" spans="1:4" ht="15.6" x14ac:dyDescent="0.3">
      <c r="A19" s="2" t="s">
        <v>9</v>
      </c>
      <c r="B19" s="21" t="s">
        <v>117</v>
      </c>
      <c r="C19" s="22">
        <v>0.5</v>
      </c>
      <c r="D19" s="18"/>
    </row>
    <row r="20" spans="1:4" ht="41.4" x14ac:dyDescent="0.3">
      <c r="A20" s="2"/>
      <c r="B20" s="1" t="s">
        <v>346</v>
      </c>
      <c r="C20" s="22"/>
      <c r="D20" s="18"/>
    </row>
    <row r="21" spans="1:4" ht="27.6" x14ac:dyDescent="0.3">
      <c r="A21" s="2" t="s">
        <v>10</v>
      </c>
      <c r="B21" s="21" t="s">
        <v>345</v>
      </c>
      <c r="C21" s="22">
        <v>0.5</v>
      </c>
      <c r="D21" s="18"/>
    </row>
    <row r="22" spans="1:4" ht="41.4" x14ac:dyDescent="0.3">
      <c r="A22" s="21"/>
      <c r="B22" s="1" t="s">
        <v>347</v>
      </c>
      <c r="C22" s="22"/>
      <c r="D22" s="18"/>
    </row>
    <row r="23" spans="1:4" ht="27.6" x14ac:dyDescent="0.3">
      <c r="A23" s="13">
        <v>1.6</v>
      </c>
      <c r="B23" s="16" t="s">
        <v>355</v>
      </c>
      <c r="C23" s="14">
        <f>C24+C25+C26+C28</f>
        <v>2.5</v>
      </c>
      <c r="D23" s="18"/>
    </row>
    <row r="24" spans="1:4" ht="27.6" x14ac:dyDescent="0.3">
      <c r="A24" s="2" t="s">
        <v>78</v>
      </c>
      <c r="B24" s="24" t="s">
        <v>368</v>
      </c>
      <c r="C24" s="22">
        <v>0.25</v>
      </c>
      <c r="D24" s="18"/>
    </row>
    <row r="25" spans="1:4" ht="27.6" x14ac:dyDescent="0.3">
      <c r="A25" s="2" t="s">
        <v>79</v>
      </c>
      <c r="B25" s="24" t="s">
        <v>369</v>
      </c>
      <c r="C25" s="22">
        <v>0.25</v>
      </c>
      <c r="D25" s="18"/>
    </row>
    <row r="26" spans="1:4" ht="27.6" x14ac:dyDescent="0.3">
      <c r="A26" s="2" t="s">
        <v>80</v>
      </c>
      <c r="B26" s="24" t="s">
        <v>370</v>
      </c>
      <c r="C26" s="22">
        <v>1</v>
      </c>
      <c r="D26" s="18"/>
    </row>
    <row r="27" spans="1:4" ht="82.8" x14ac:dyDescent="0.3">
      <c r="A27" s="13"/>
      <c r="B27" s="19" t="s">
        <v>118</v>
      </c>
      <c r="C27" s="14"/>
      <c r="D27" s="18"/>
    </row>
    <row r="28" spans="1:4" ht="15.6" x14ac:dyDescent="0.3">
      <c r="A28" s="2" t="s">
        <v>341</v>
      </c>
      <c r="B28" s="24" t="s">
        <v>371</v>
      </c>
      <c r="C28" s="22">
        <v>1</v>
      </c>
      <c r="D28" s="18"/>
    </row>
    <row r="29" spans="1:4" ht="96.6" x14ac:dyDescent="0.3">
      <c r="A29" s="21"/>
      <c r="B29" s="19" t="s">
        <v>348</v>
      </c>
      <c r="C29" s="25"/>
      <c r="D29" s="18"/>
    </row>
    <row r="30" spans="1:4" ht="15.6" x14ac:dyDescent="0.3">
      <c r="A30" s="13">
        <v>1.7</v>
      </c>
      <c r="B30" s="16" t="s">
        <v>11</v>
      </c>
      <c r="C30" s="14">
        <v>1.5</v>
      </c>
      <c r="D30" s="26"/>
    </row>
    <row r="31" spans="1:4" ht="55.2" x14ac:dyDescent="0.3">
      <c r="A31" s="3"/>
      <c r="B31" s="19" t="s">
        <v>113</v>
      </c>
      <c r="C31" s="20"/>
      <c r="D31" s="27"/>
    </row>
    <row r="32" spans="1:4" ht="23.25" customHeight="1" x14ac:dyDescent="0.3">
      <c r="A32" s="13">
        <v>2</v>
      </c>
      <c r="B32" s="16" t="s">
        <v>12</v>
      </c>
      <c r="C32" s="28">
        <f>SUM(C33+C46+C55)</f>
        <v>13</v>
      </c>
      <c r="D32" s="27"/>
    </row>
    <row r="33" spans="1:4" s="8" customFormat="1" ht="27" customHeight="1" x14ac:dyDescent="0.3">
      <c r="A33" s="29">
        <v>2.1</v>
      </c>
      <c r="B33" s="30" t="s">
        <v>84</v>
      </c>
      <c r="C33" s="28">
        <f>SUM(C34,C36,C40,C38,C44)</f>
        <v>7.5</v>
      </c>
      <c r="D33" s="31"/>
    </row>
    <row r="34" spans="1:4" s="8" customFormat="1" ht="48" customHeight="1" x14ac:dyDescent="0.3">
      <c r="A34" s="32" t="s">
        <v>13</v>
      </c>
      <c r="B34" s="33" t="s">
        <v>93</v>
      </c>
      <c r="C34" s="34">
        <v>1</v>
      </c>
      <c r="D34" s="31"/>
    </row>
    <row r="35" spans="1:4" s="8" customFormat="1" ht="93.6" x14ac:dyDescent="0.3">
      <c r="A35" s="35"/>
      <c r="B35" s="36" t="s">
        <v>373</v>
      </c>
      <c r="C35" s="34"/>
      <c r="D35" s="18"/>
    </row>
    <row r="36" spans="1:4" s="8" customFormat="1" ht="51" customHeight="1" x14ac:dyDescent="0.3">
      <c r="A36" s="32" t="s">
        <v>14</v>
      </c>
      <c r="B36" s="33" t="s">
        <v>372</v>
      </c>
      <c r="C36" s="34">
        <v>1.5</v>
      </c>
      <c r="D36" s="18"/>
    </row>
    <row r="37" spans="1:4" s="8" customFormat="1" ht="93.6" x14ac:dyDescent="0.3">
      <c r="A37" s="37"/>
      <c r="B37" s="38" t="s">
        <v>119</v>
      </c>
      <c r="C37" s="34"/>
      <c r="D37" s="18"/>
    </row>
    <row r="38" spans="1:4" s="8" customFormat="1" ht="46.5" customHeight="1" x14ac:dyDescent="0.3">
      <c r="A38" s="32" t="s">
        <v>15</v>
      </c>
      <c r="B38" s="33" t="s">
        <v>356</v>
      </c>
      <c r="C38" s="34">
        <v>1</v>
      </c>
      <c r="D38" s="18"/>
    </row>
    <row r="39" spans="1:4" s="8" customFormat="1" ht="93.6" x14ac:dyDescent="0.3">
      <c r="A39" s="35"/>
      <c r="B39" s="36" t="s">
        <v>120</v>
      </c>
      <c r="C39" s="39"/>
      <c r="D39" s="18"/>
    </row>
    <row r="40" spans="1:4" s="8" customFormat="1" ht="31.2" x14ac:dyDescent="0.3">
      <c r="A40" s="35" t="s">
        <v>121</v>
      </c>
      <c r="B40" s="33" t="s">
        <v>357</v>
      </c>
      <c r="C40" s="40">
        <v>2.5</v>
      </c>
      <c r="D40" s="18"/>
    </row>
    <row r="41" spans="1:4" s="8" customFormat="1" ht="31.2" x14ac:dyDescent="0.3">
      <c r="A41" s="35"/>
      <c r="B41" s="38" t="s">
        <v>349</v>
      </c>
      <c r="C41" s="40"/>
      <c r="D41" s="18"/>
    </row>
    <row r="42" spans="1:4" s="8" customFormat="1" ht="15.6" x14ac:dyDescent="0.3">
      <c r="A42" s="35"/>
      <c r="B42" s="38" t="s">
        <v>350</v>
      </c>
      <c r="C42" s="40"/>
      <c r="D42" s="18"/>
    </row>
    <row r="43" spans="1:4" s="8" customFormat="1" ht="31.2" x14ac:dyDescent="0.3">
      <c r="A43" s="35"/>
      <c r="B43" s="38" t="s">
        <v>351</v>
      </c>
      <c r="C43" s="34"/>
      <c r="D43" s="18"/>
    </row>
    <row r="44" spans="1:4" s="8" customFormat="1" ht="65.400000000000006" customHeight="1" x14ac:dyDescent="0.3">
      <c r="A44" s="32" t="s">
        <v>122</v>
      </c>
      <c r="B44" s="33" t="s">
        <v>123</v>
      </c>
      <c r="C44" s="34">
        <v>1.5</v>
      </c>
      <c r="D44" s="18"/>
    </row>
    <row r="45" spans="1:4" s="8" customFormat="1" ht="124.8" x14ac:dyDescent="0.3">
      <c r="A45" s="37"/>
      <c r="B45" s="38" t="s">
        <v>124</v>
      </c>
      <c r="C45" s="34"/>
      <c r="D45" s="18"/>
    </row>
    <row r="46" spans="1:4" s="8" customFormat="1" ht="15.6" x14ac:dyDescent="0.3">
      <c r="A46" s="29">
        <v>2.2000000000000002</v>
      </c>
      <c r="B46" s="30" t="s">
        <v>125</v>
      </c>
      <c r="C46" s="28">
        <f>SUM(C47+C49+C51+C53)</f>
        <v>2.5</v>
      </c>
      <c r="D46" s="18"/>
    </row>
    <row r="47" spans="1:4" s="8" customFormat="1" ht="63" customHeight="1" x14ac:dyDescent="0.3">
      <c r="A47" s="32" t="s">
        <v>16</v>
      </c>
      <c r="B47" s="33" t="s">
        <v>358</v>
      </c>
      <c r="C47" s="34">
        <v>0.5</v>
      </c>
      <c r="D47" s="18"/>
    </row>
    <row r="48" spans="1:4" s="8" customFormat="1" ht="62.4" x14ac:dyDescent="0.3">
      <c r="A48" s="35"/>
      <c r="B48" s="38" t="s">
        <v>359</v>
      </c>
      <c r="C48" s="34"/>
      <c r="D48" s="18"/>
    </row>
    <row r="49" spans="1:4" s="8" customFormat="1" ht="50.25" customHeight="1" x14ac:dyDescent="0.3">
      <c r="A49" s="32" t="s">
        <v>17</v>
      </c>
      <c r="B49" s="33" t="s">
        <v>18</v>
      </c>
      <c r="C49" s="34">
        <v>0.5</v>
      </c>
      <c r="D49" s="18"/>
    </row>
    <row r="50" spans="1:4" s="8" customFormat="1" ht="46.8" x14ac:dyDescent="0.3">
      <c r="A50" s="37"/>
      <c r="B50" s="36" t="s">
        <v>126</v>
      </c>
      <c r="C50" s="34"/>
      <c r="D50" s="18"/>
    </row>
    <row r="51" spans="1:4" s="8" customFormat="1" ht="31.2" x14ac:dyDescent="0.3">
      <c r="A51" s="32" t="s">
        <v>127</v>
      </c>
      <c r="B51" s="41" t="s">
        <v>92</v>
      </c>
      <c r="C51" s="34">
        <v>1</v>
      </c>
      <c r="D51" s="18"/>
    </row>
    <row r="52" spans="1:4" s="8" customFormat="1" ht="78" x14ac:dyDescent="0.3">
      <c r="A52" s="37"/>
      <c r="B52" s="36" t="s">
        <v>128</v>
      </c>
      <c r="C52" s="34"/>
      <c r="D52" s="18"/>
    </row>
    <row r="53" spans="1:4" s="8" customFormat="1" ht="44.25" customHeight="1" x14ac:dyDescent="0.3">
      <c r="A53" s="32" t="s">
        <v>129</v>
      </c>
      <c r="B53" s="33" t="s">
        <v>376</v>
      </c>
      <c r="C53" s="34">
        <v>0.5</v>
      </c>
      <c r="D53" s="18"/>
    </row>
    <row r="54" spans="1:4" s="8" customFormat="1" ht="81.75" customHeight="1" x14ac:dyDescent="0.3">
      <c r="A54" s="35"/>
      <c r="B54" s="38" t="s">
        <v>377</v>
      </c>
      <c r="C54" s="42"/>
      <c r="D54" s="18"/>
    </row>
    <row r="55" spans="1:4" s="8" customFormat="1" ht="15.6" x14ac:dyDescent="0.3">
      <c r="A55" s="43" t="s">
        <v>130</v>
      </c>
      <c r="B55" s="30" t="s">
        <v>19</v>
      </c>
      <c r="C55" s="42">
        <f>SUM(C56+C58+C60+C62+C64+C66)</f>
        <v>3</v>
      </c>
      <c r="D55" s="31"/>
    </row>
    <row r="56" spans="1:4" s="8" customFormat="1" ht="69" customHeight="1" x14ac:dyDescent="0.3">
      <c r="A56" s="32" t="s">
        <v>20</v>
      </c>
      <c r="B56" s="33" t="s">
        <v>378</v>
      </c>
      <c r="C56" s="34">
        <v>0.5</v>
      </c>
      <c r="D56" s="18"/>
    </row>
    <row r="57" spans="1:4" s="8" customFormat="1" ht="46.8" x14ac:dyDescent="0.3">
      <c r="A57" s="35"/>
      <c r="B57" s="38" t="s">
        <v>352</v>
      </c>
      <c r="C57" s="34"/>
      <c r="D57" s="18"/>
    </row>
    <row r="58" spans="1:4" s="8" customFormat="1" ht="15.6" x14ac:dyDescent="0.3">
      <c r="A58" s="32" t="s">
        <v>21</v>
      </c>
      <c r="B58" s="33" t="s">
        <v>131</v>
      </c>
      <c r="C58" s="34">
        <v>0.5</v>
      </c>
      <c r="D58" s="18"/>
    </row>
    <row r="59" spans="1:4" s="8" customFormat="1" ht="31.2" x14ac:dyDescent="0.3">
      <c r="A59" s="35"/>
      <c r="B59" s="38" t="s">
        <v>132</v>
      </c>
      <c r="C59" s="34"/>
      <c r="D59" s="18"/>
    </row>
    <row r="60" spans="1:4" s="8" customFormat="1" ht="15.6" x14ac:dyDescent="0.3">
      <c r="A60" s="35" t="s">
        <v>133</v>
      </c>
      <c r="B60" s="41" t="s">
        <v>134</v>
      </c>
      <c r="C60" s="34">
        <v>0.5</v>
      </c>
      <c r="D60" s="18"/>
    </row>
    <row r="61" spans="1:4" s="8" customFormat="1" ht="46.8" x14ac:dyDescent="0.3">
      <c r="A61" s="35"/>
      <c r="B61" s="38" t="s">
        <v>135</v>
      </c>
      <c r="C61" s="39"/>
      <c r="D61" s="18"/>
    </row>
    <row r="62" spans="1:4" s="8" customFormat="1" ht="31.2" x14ac:dyDescent="0.3">
      <c r="A62" s="32" t="s">
        <v>136</v>
      </c>
      <c r="B62" s="33" t="s">
        <v>379</v>
      </c>
      <c r="C62" s="34">
        <v>0.5</v>
      </c>
      <c r="D62" s="18"/>
    </row>
    <row r="63" spans="1:4" s="8" customFormat="1" ht="62.4" x14ac:dyDescent="0.3">
      <c r="A63" s="35"/>
      <c r="B63" s="38" t="s">
        <v>137</v>
      </c>
      <c r="C63" s="34"/>
      <c r="D63" s="18"/>
    </row>
    <row r="64" spans="1:4" s="8" customFormat="1" ht="31.2" x14ac:dyDescent="0.3">
      <c r="A64" s="35" t="s">
        <v>138</v>
      </c>
      <c r="B64" s="41" t="s">
        <v>374</v>
      </c>
      <c r="C64" s="34">
        <v>0.5</v>
      </c>
      <c r="D64" s="44"/>
    </row>
    <row r="65" spans="1:4" s="8" customFormat="1" ht="46.8" x14ac:dyDescent="0.3">
      <c r="A65" s="32"/>
      <c r="B65" s="36" t="s">
        <v>139</v>
      </c>
      <c r="C65" s="45"/>
      <c r="D65" s="46"/>
    </row>
    <row r="66" spans="1:4" s="8" customFormat="1" ht="31.2" x14ac:dyDescent="0.3">
      <c r="A66" s="35" t="s">
        <v>140</v>
      </c>
      <c r="B66" s="41" t="s">
        <v>343</v>
      </c>
      <c r="C66" s="34">
        <v>0.5</v>
      </c>
      <c r="D66" s="31"/>
    </row>
    <row r="67" spans="1:4" s="8" customFormat="1" ht="93.6" x14ac:dyDescent="0.3">
      <c r="A67" s="35"/>
      <c r="B67" s="38" t="s">
        <v>141</v>
      </c>
      <c r="C67" s="40"/>
      <c r="D67" s="31"/>
    </row>
    <row r="68" spans="1:4" ht="27.6" x14ac:dyDescent="0.3">
      <c r="A68" s="13">
        <v>3</v>
      </c>
      <c r="B68" s="16" t="s">
        <v>142</v>
      </c>
      <c r="C68" s="14">
        <f>C69+C79+C81+C86+C91+C96+C103+C108+C113</f>
        <v>16</v>
      </c>
      <c r="D68" s="27"/>
    </row>
    <row r="69" spans="1:4" x14ac:dyDescent="0.3">
      <c r="A69" s="13">
        <v>3.1</v>
      </c>
      <c r="B69" s="16" t="s">
        <v>91</v>
      </c>
      <c r="C69" s="14">
        <f>C70+C72+C74+C76</f>
        <v>5</v>
      </c>
      <c r="D69" s="27"/>
    </row>
    <row r="70" spans="1:4" ht="41.4" x14ac:dyDescent="0.3">
      <c r="A70" s="2" t="s">
        <v>22</v>
      </c>
      <c r="B70" s="21" t="s">
        <v>143</v>
      </c>
      <c r="C70" s="22">
        <v>1.5</v>
      </c>
      <c r="D70" s="27"/>
    </row>
    <row r="71" spans="1:4" s="9" customFormat="1" ht="55.2" x14ac:dyDescent="0.3">
      <c r="A71" s="47"/>
      <c r="B71" s="1" t="s">
        <v>144</v>
      </c>
      <c r="C71" s="25"/>
      <c r="D71" s="48"/>
    </row>
    <row r="72" spans="1:4" ht="41.4" x14ac:dyDescent="0.3">
      <c r="A72" s="2" t="s">
        <v>23</v>
      </c>
      <c r="B72" s="21" t="s">
        <v>94</v>
      </c>
      <c r="C72" s="22">
        <v>1.5</v>
      </c>
      <c r="D72" s="27"/>
    </row>
    <row r="73" spans="1:4" s="9" customFormat="1" ht="69" x14ac:dyDescent="0.3">
      <c r="A73" s="47"/>
      <c r="B73" s="1" t="s">
        <v>145</v>
      </c>
      <c r="C73" s="25"/>
      <c r="D73" s="48"/>
    </row>
    <row r="74" spans="1:4" ht="41.4" x14ac:dyDescent="0.3">
      <c r="A74" s="2" t="s">
        <v>24</v>
      </c>
      <c r="B74" s="21" t="s">
        <v>25</v>
      </c>
      <c r="C74" s="22">
        <v>1</v>
      </c>
      <c r="D74" s="27"/>
    </row>
    <row r="75" spans="1:4" s="9" customFormat="1" ht="69" x14ac:dyDescent="0.3">
      <c r="A75" s="49"/>
      <c r="B75" s="1" t="s">
        <v>146</v>
      </c>
      <c r="C75" s="50"/>
      <c r="D75" s="48"/>
    </row>
    <row r="76" spans="1:4" ht="27.6" x14ac:dyDescent="0.3">
      <c r="A76" s="2" t="s">
        <v>172</v>
      </c>
      <c r="B76" s="21" t="s">
        <v>375</v>
      </c>
      <c r="C76" s="22">
        <v>1</v>
      </c>
      <c r="D76" s="27"/>
    </row>
    <row r="77" spans="1:4" x14ac:dyDescent="0.3">
      <c r="A77" s="13"/>
      <c r="B77" s="1" t="s">
        <v>333</v>
      </c>
      <c r="C77" s="51"/>
      <c r="D77" s="27"/>
    </row>
    <row r="78" spans="1:4" ht="27.6" x14ac:dyDescent="0.3">
      <c r="A78" s="13"/>
      <c r="B78" s="1" t="s">
        <v>335</v>
      </c>
      <c r="C78" s="14"/>
      <c r="D78" s="27"/>
    </row>
    <row r="79" spans="1:4" ht="41.4" x14ac:dyDescent="0.3">
      <c r="A79" s="13">
        <v>3.2</v>
      </c>
      <c r="B79" s="16" t="s">
        <v>147</v>
      </c>
      <c r="C79" s="14">
        <v>0.5</v>
      </c>
      <c r="D79" s="27"/>
    </row>
    <row r="80" spans="1:4" ht="69" x14ac:dyDescent="0.3">
      <c r="A80" s="13"/>
      <c r="B80" s="19" t="s">
        <v>148</v>
      </c>
      <c r="C80" s="14"/>
      <c r="D80" s="27"/>
    </row>
    <row r="81" spans="1:4" ht="27.6" x14ac:dyDescent="0.3">
      <c r="A81" s="13">
        <v>3.3</v>
      </c>
      <c r="B81" s="16" t="s">
        <v>149</v>
      </c>
      <c r="C81" s="14">
        <v>1</v>
      </c>
      <c r="D81" s="27"/>
    </row>
    <row r="82" spans="1:4" ht="21" customHeight="1" x14ac:dyDescent="0.3">
      <c r="A82" s="2" t="s">
        <v>81</v>
      </c>
      <c r="B82" s="21" t="s">
        <v>89</v>
      </c>
      <c r="C82" s="22">
        <v>0.5</v>
      </c>
      <c r="D82" s="27"/>
    </row>
    <row r="83" spans="1:4" ht="69.75" customHeight="1" x14ac:dyDescent="0.3">
      <c r="A83" s="16"/>
      <c r="B83" s="52" t="s">
        <v>97</v>
      </c>
      <c r="C83" s="53"/>
      <c r="D83" s="27"/>
    </row>
    <row r="84" spans="1:4" ht="21" customHeight="1" x14ac:dyDescent="0.3">
      <c r="A84" s="2" t="s">
        <v>82</v>
      </c>
      <c r="B84" s="21" t="s">
        <v>90</v>
      </c>
      <c r="C84" s="22">
        <v>0.5</v>
      </c>
      <c r="D84" s="27"/>
    </row>
    <row r="85" spans="1:4" ht="82.8" x14ac:dyDescent="0.3">
      <c r="A85" s="13"/>
      <c r="B85" s="52" t="s">
        <v>96</v>
      </c>
      <c r="C85" s="14"/>
      <c r="D85" s="27"/>
    </row>
    <row r="86" spans="1:4" ht="21" customHeight="1" x14ac:dyDescent="0.3">
      <c r="A86" s="12">
        <v>3.4</v>
      </c>
      <c r="B86" s="54" t="s">
        <v>150</v>
      </c>
      <c r="C86" s="14">
        <v>3</v>
      </c>
      <c r="D86" s="27"/>
    </row>
    <row r="87" spans="1:4" ht="21" customHeight="1" x14ac:dyDescent="0.3">
      <c r="A87" s="2" t="s">
        <v>28</v>
      </c>
      <c r="B87" s="21" t="s">
        <v>151</v>
      </c>
      <c r="C87" s="22">
        <v>2</v>
      </c>
      <c r="D87" s="27"/>
    </row>
    <row r="88" spans="1:4" ht="27.6" x14ac:dyDescent="0.3">
      <c r="A88" s="13"/>
      <c r="B88" s="19" t="s">
        <v>95</v>
      </c>
      <c r="C88" s="22"/>
      <c r="D88" s="27"/>
    </row>
    <row r="89" spans="1:4" ht="27.6" x14ac:dyDescent="0.3">
      <c r="A89" s="2" t="s">
        <v>29</v>
      </c>
      <c r="B89" s="21" t="s">
        <v>380</v>
      </c>
      <c r="C89" s="22">
        <v>1</v>
      </c>
      <c r="D89" s="27"/>
    </row>
    <row r="90" spans="1:4" ht="41.4" x14ac:dyDescent="0.3">
      <c r="A90" s="13"/>
      <c r="B90" s="19" t="s">
        <v>108</v>
      </c>
      <c r="C90" s="14"/>
      <c r="D90" s="27"/>
    </row>
    <row r="91" spans="1:4" ht="27.6" x14ac:dyDescent="0.3">
      <c r="A91" s="12">
        <v>3.5</v>
      </c>
      <c r="B91" s="54" t="s">
        <v>152</v>
      </c>
      <c r="C91" s="14">
        <v>1</v>
      </c>
      <c r="D91" s="27"/>
    </row>
    <row r="92" spans="1:4" ht="41.4" x14ac:dyDescent="0.3">
      <c r="A92" s="55" t="s">
        <v>30</v>
      </c>
      <c r="B92" s="21" t="s">
        <v>31</v>
      </c>
      <c r="C92" s="22">
        <v>0.25</v>
      </c>
      <c r="D92" s="27"/>
    </row>
    <row r="93" spans="1:4" ht="27.6" x14ac:dyDescent="0.3">
      <c r="A93" s="12"/>
      <c r="B93" s="19" t="s">
        <v>336</v>
      </c>
      <c r="C93" s="20"/>
      <c r="D93" s="27"/>
    </row>
    <row r="94" spans="1:4" ht="27.6" x14ac:dyDescent="0.3">
      <c r="A94" s="55" t="s">
        <v>32</v>
      </c>
      <c r="B94" s="21" t="s">
        <v>33</v>
      </c>
      <c r="C94" s="22">
        <v>0.75</v>
      </c>
      <c r="D94" s="27"/>
    </row>
    <row r="95" spans="1:4" ht="55.2" x14ac:dyDescent="0.3">
      <c r="A95" s="56"/>
      <c r="B95" s="19" t="s">
        <v>109</v>
      </c>
      <c r="C95" s="20"/>
      <c r="D95" s="27"/>
    </row>
    <row r="96" spans="1:4" ht="21" customHeight="1" x14ac:dyDescent="0.3">
      <c r="A96" s="13">
        <v>3.6</v>
      </c>
      <c r="B96" s="16" t="s">
        <v>155</v>
      </c>
      <c r="C96" s="14">
        <v>1.5</v>
      </c>
      <c r="D96" s="27"/>
    </row>
    <row r="97" spans="1:4" ht="21" customHeight="1" x14ac:dyDescent="0.3">
      <c r="A97" s="2" t="s">
        <v>153</v>
      </c>
      <c r="B97" s="21" t="s">
        <v>26</v>
      </c>
      <c r="C97" s="22">
        <v>0.5</v>
      </c>
      <c r="D97" s="27"/>
    </row>
    <row r="98" spans="1:4" ht="27.6" x14ac:dyDescent="0.3">
      <c r="A98" s="13"/>
      <c r="B98" s="19" t="s">
        <v>106</v>
      </c>
      <c r="C98" s="22"/>
      <c r="D98" s="27"/>
    </row>
    <row r="99" spans="1:4" ht="21" customHeight="1" x14ac:dyDescent="0.3">
      <c r="A99" s="2" t="s">
        <v>154</v>
      </c>
      <c r="B99" s="21" t="s">
        <v>88</v>
      </c>
      <c r="C99" s="22">
        <v>0.5</v>
      </c>
      <c r="D99" s="27"/>
    </row>
    <row r="100" spans="1:4" ht="41.4" x14ac:dyDescent="0.3">
      <c r="A100" s="13"/>
      <c r="B100" s="19" t="s">
        <v>107</v>
      </c>
      <c r="C100" s="14"/>
      <c r="D100" s="27"/>
    </row>
    <row r="101" spans="1:4" ht="27.6" x14ac:dyDescent="0.3">
      <c r="A101" s="2" t="s">
        <v>173</v>
      </c>
      <c r="B101" s="21" t="s">
        <v>27</v>
      </c>
      <c r="C101" s="22">
        <v>0.5</v>
      </c>
      <c r="D101" s="27"/>
    </row>
    <row r="102" spans="1:4" ht="69.599999999999994" x14ac:dyDescent="0.3">
      <c r="A102" s="13"/>
      <c r="B102" s="57" t="s">
        <v>381</v>
      </c>
      <c r="C102" s="14"/>
      <c r="D102" s="27"/>
    </row>
    <row r="103" spans="1:4" ht="21" customHeight="1" x14ac:dyDescent="0.3">
      <c r="A103" s="12">
        <v>3.7</v>
      </c>
      <c r="B103" s="58" t="s">
        <v>158</v>
      </c>
      <c r="C103" s="14">
        <v>1.5</v>
      </c>
      <c r="D103" s="27"/>
    </row>
    <row r="104" spans="1:4" ht="21" customHeight="1" x14ac:dyDescent="0.3">
      <c r="A104" s="55" t="s">
        <v>156</v>
      </c>
      <c r="B104" s="21" t="s">
        <v>160</v>
      </c>
      <c r="C104" s="22">
        <v>0.5</v>
      </c>
      <c r="D104" s="27"/>
    </row>
    <row r="105" spans="1:4" ht="55.2" x14ac:dyDescent="0.3">
      <c r="A105" s="12"/>
      <c r="B105" s="19" t="s">
        <v>161</v>
      </c>
      <c r="C105" s="20"/>
      <c r="D105" s="27"/>
    </row>
    <row r="106" spans="1:4" x14ac:dyDescent="0.3">
      <c r="A106" s="55" t="s">
        <v>157</v>
      </c>
      <c r="B106" s="21" t="s">
        <v>162</v>
      </c>
      <c r="C106" s="22">
        <v>1</v>
      </c>
      <c r="D106" s="27"/>
    </row>
    <row r="107" spans="1:4" ht="55.8" x14ac:dyDescent="0.3">
      <c r="A107" s="12"/>
      <c r="B107" s="57" t="s">
        <v>353</v>
      </c>
      <c r="C107" s="20"/>
      <c r="D107" s="27"/>
    </row>
    <row r="108" spans="1:4" x14ac:dyDescent="0.3">
      <c r="A108" s="12">
        <v>3.8</v>
      </c>
      <c r="B108" s="58" t="s">
        <v>69</v>
      </c>
      <c r="C108" s="14">
        <v>1</v>
      </c>
      <c r="D108" s="27"/>
    </row>
    <row r="109" spans="1:4" x14ac:dyDescent="0.3">
      <c r="A109" s="55" t="s">
        <v>159</v>
      </c>
      <c r="B109" s="21" t="s">
        <v>164</v>
      </c>
      <c r="C109" s="22">
        <v>0.5</v>
      </c>
      <c r="D109" s="27"/>
    </row>
    <row r="110" spans="1:4" ht="27.6" x14ac:dyDescent="0.3">
      <c r="A110" s="12"/>
      <c r="B110" s="19" t="s">
        <v>101</v>
      </c>
      <c r="C110" s="20"/>
      <c r="D110" s="27"/>
    </row>
    <row r="111" spans="1:4" x14ac:dyDescent="0.3">
      <c r="A111" s="55" t="s">
        <v>171</v>
      </c>
      <c r="B111" s="21" t="s">
        <v>166</v>
      </c>
      <c r="C111" s="22">
        <v>0.5</v>
      </c>
      <c r="D111" s="27"/>
    </row>
    <row r="112" spans="1:4" ht="27.6" x14ac:dyDescent="0.3">
      <c r="A112" s="12"/>
      <c r="B112" s="19" t="s">
        <v>101</v>
      </c>
      <c r="C112" s="20"/>
      <c r="D112" s="27"/>
    </row>
    <row r="113" spans="1:4" ht="21" customHeight="1" x14ac:dyDescent="0.3">
      <c r="A113" s="59">
        <v>3.9</v>
      </c>
      <c r="B113" s="58" t="s">
        <v>167</v>
      </c>
      <c r="C113" s="14">
        <v>1.5</v>
      </c>
      <c r="D113" s="27"/>
    </row>
    <row r="114" spans="1:4" ht="21" customHeight="1" x14ac:dyDescent="0.3">
      <c r="A114" s="60" t="s">
        <v>163</v>
      </c>
      <c r="B114" s="24" t="s">
        <v>168</v>
      </c>
      <c r="C114" s="22">
        <v>0.5</v>
      </c>
      <c r="D114" s="27"/>
    </row>
    <row r="115" spans="1:4" s="9" customFormat="1" ht="41.4" x14ac:dyDescent="0.3">
      <c r="A115" s="61"/>
      <c r="B115" s="19" t="s">
        <v>169</v>
      </c>
      <c r="C115" s="50"/>
      <c r="D115" s="48"/>
    </row>
    <row r="116" spans="1:4" x14ac:dyDescent="0.3">
      <c r="A116" s="55" t="s">
        <v>165</v>
      </c>
      <c r="B116" s="21" t="s">
        <v>70</v>
      </c>
      <c r="C116" s="22">
        <v>0.5</v>
      </c>
      <c r="D116" s="27"/>
    </row>
    <row r="117" spans="1:4" ht="41.4" x14ac:dyDescent="0.3">
      <c r="A117" s="55"/>
      <c r="B117" s="19" t="s">
        <v>103</v>
      </c>
      <c r="C117" s="20"/>
      <c r="D117" s="27"/>
    </row>
    <row r="118" spans="1:4" x14ac:dyDescent="0.3">
      <c r="A118" s="55" t="s">
        <v>174</v>
      </c>
      <c r="B118" s="21" t="s">
        <v>170</v>
      </c>
      <c r="C118" s="22">
        <v>0.5</v>
      </c>
      <c r="D118" s="27"/>
    </row>
    <row r="119" spans="1:4" ht="27.6" x14ac:dyDescent="0.3">
      <c r="A119" s="55"/>
      <c r="B119" s="19" t="s">
        <v>104</v>
      </c>
      <c r="C119" s="20"/>
      <c r="D119" s="27"/>
    </row>
    <row r="120" spans="1:4" ht="21" customHeight="1" x14ac:dyDescent="0.3">
      <c r="A120" s="62">
        <v>4</v>
      </c>
      <c r="B120" s="63" t="s">
        <v>175</v>
      </c>
      <c r="C120" s="28">
        <f>C121+C131+C134+C156+C166+C176+C183+C193</f>
        <v>13</v>
      </c>
      <c r="D120" s="27"/>
    </row>
    <row r="121" spans="1:4" ht="31.2" x14ac:dyDescent="0.3">
      <c r="A121" s="62">
        <v>4.0999999999999996</v>
      </c>
      <c r="B121" s="63" t="s">
        <v>35</v>
      </c>
      <c r="C121" s="28">
        <f>C122+C125+C128</f>
        <v>1.5</v>
      </c>
      <c r="D121" s="27"/>
    </row>
    <row r="122" spans="1:4" ht="15.6" x14ac:dyDescent="0.3">
      <c r="A122" s="35" t="s">
        <v>34</v>
      </c>
      <c r="B122" s="64" t="s">
        <v>182</v>
      </c>
      <c r="C122" s="65">
        <v>0.5</v>
      </c>
      <c r="D122" s="27"/>
    </row>
    <row r="123" spans="1:4" ht="15.6" x14ac:dyDescent="0.3">
      <c r="A123" s="62"/>
      <c r="B123" s="66" t="s">
        <v>183</v>
      </c>
      <c r="C123" s="65"/>
      <c r="D123" s="27"/>
    </row>
    <row r="124" spans="1:4" ht="15.6" x14ac:dyDescent="0.3">
      <c r="A124" s="62"/>
      <c r="B124" s="66" t="s">
        <v>184</v>
      </c>
      <c r="C124" s="65"/>
      <c r="D124" s="27"/>
    </row>
    <row r="125" spans="1:4" ht="31.2" x14ac:dyDescent="0.3">
      <c r="A125" s="35" t="s">
        <v>36</v>
      </c>
      <c r="B125" s="64" t="s">
        <v>243</v>
      </c>
      <c r="C125" s="65">
        <v>0.5</v>
      </c>
      <c r="D125" s="27"/>
    </row>
    <row r="126" spans="1:4" ht="15.6" x14ac:dyDescent="0.3">
      <c r="A126" s="67"/>
      <c r="B126" s="66" t="s">
        <v>183</v>
      </c>
      <c r="C126" s="65"/>
      <c r="D126" s="27"/>
    </row>
    <row r="127" spans="1:4" ht="15.6" x14ac:dyDescent="0.3">
      <c r="A127" s="67"/>
      <c r="B127" s="66" t="s">
        <v>184</v>
      </c>
      <c r="C127" s="65"/>
      <c r="D127" s="27"/>
    </row>
    <row r="128" spans="1:4" ht="31.2" x14ac:dyDescent="0.3">
      <c r="A128" s="35" t="s">
        <v>38</v>
      </c>
      <c r="B128" s="64" t="s">
        <v>185</v>
      </c>
      <c r="C128" s="65">
        <v>0.5</v>
      </c>
      <c r="D128" s="27"/>
    </row>
    <row r="129" spans="1:4" ht="31.2" x14ac:dyDescent="0.3">
      <c r="A129" s="62"/>
      <c r="B129" s="66" t="s">
        <v>186</v>
      </c>
      <c r="C129" s="65"/>
      <c r="D129" s="27"/>
    </row>
    <row r="130" spans="1:4" ht="21" customHeight="1" x14ac:dyDescent="0.3">
      <c r="A130" s="62"/>
      <c r="B130" s="66" t="s">
        <v>184</v>
      </c>
      <c r="C130" s="65"/>
      <c r="D130" s="27"/>
    </row>
    <row r="131" spans="1:4" ht="21" customHeight="1" x14ac:dyDescent="0.3">
      <c r="A131" s="62">
        <v>4.2</v>
      </c>
      <c r="B131" s="63" t="s">
        <v>37</v>
      </c>
      <c r="C131" s="28">
        <v>0.5</v>
      </c>
      <c r="D131" s="27"/>
    </row>
    <row r="132" spans="1:4" ht="46.8" x14ac:dyDescent="0.3">
      <c r="A132" s="62"/>
      <c r="B132" s="66" t="s">
        <v>187</v>
      </c>
      <c r="C132" s="65"/>
      <c r="D132" s="27"/>
    </row>
    <row r="133" spans="1:4" ht="15.6" x14ac:dyDescent="0.3">
      <c r="A133" s="62"/>
      <c r="B133" s="66" t="s">
        <v>176</v>
      </c>
      <c r="C133" s="65"/>
      <c r="D133" s="27"/>
    </row>
    <row r="134" spans="1:4" ht="31.2" x14ac:dyDescent="0.3">
      <c r="A134" s="62">
        <v>4.3</v>
      </c>
      <c r="B134" s="63" t="s">
        <v>39</v>
      </c>
      <c r="C134" s="28">
        <f>C135+C138+C141+C144+C147+C150+C153</f>
        <v>3.5</v>
      </c>
      <c r="D134" s="27"/>
    </row>
    <row r="135" spans="1:4" ht="15.6" x14ac:dyDescent="0.3">
      <c r="A135" s="35" t="s">
        <v>40</v>
      </c>
      <c r="B135" s="64" t="s">
        <v>188</v>
      </c>
      <c r="C135" s="65">
        <v>0.5</v>
      </c>
      <c r="D135" s="27"/>
    </row>
    <row r="136" spans="1:4" ht="15.6" x14ac:dyDescent="0.3">
      <c r="A136" s="62"/>
      <c r="B136" s="66" t="s">
        <v>183</v>
      </c>
      <c r="C136" s="65"/>
      <c r="D136" s="27"/>
    </row>
    <row r="137" spans="1:4" ht="15.6" x14ac:dyDescent="0.3">
      <c r="A137" s="62"/>
      <c r="B137" s="66" t="s">
        <v>189</v>
      </c>
      <c r="C137" s="65"/>
      <c r="D137" s="27"/>
    </row>
    <row r="138" spans="1:4" ht="15.6" x14ac:dyDescent="0.3">
      <c r="A138" s="35" t="s">
        <v>41</v>
      </c>
      <c r="B138" s="64" t="s">
        <v>242</v>
      </c>
      <c r="C138" s="65">
        <v>0.5</v>
      </c>
      <c r="D138" s="27"/>
    </row>
    <row r="139" spans="1:4" ht="15.6" x14ac:dyDescent="0.3">
      <c r="A139" s="74"/>
      <c r="B139" s="66" t="s">
        <v>183</v>
      </c>
      <c r="C139" s="65"/>
      <c r="D139" s="27"/>
    </row>
    <row r="140" spans="1:4" ht="15.6" x14ac:dyDescent="0.3">
      <c r="A140" s="74"/>
      <c r="B140" s="66" t="s">
        <v>189</v>
      </c>
      <c r="C140" s="65"/>
      <c r="D140" s="26"/>
    </row>
    <row r="141" spans="1:4" ht="31.2" x14ac:dyDescent="0.3">
      <c r="A141" s="35" t="s">
        <v>42</v>
      </c>
      <c r="B141" s="64" t="s">
        <v>244</v>
      </c>
      <c r="C141" s="65">
        <v>0.5</v>
      </c>
      <c r="D141" s="26"/>
    </row>
    <row r="142" spans="1:4" ht="15.6" x14ac:dyDescent="0.3">
      <c r="A142" s="62"/>
      <c r="B142" s="66" t="s">
        <v>183</v>
      </c>
      <c r="C142" s="65"/>
      <c r="D142" s="26"/>
    </row>
    <row r="143" spans="1:4" ht="15.6" x14ac:dyDescent="0.3">
      <c r="A143" s="62"/>
      <c r="B143" s="66" t="s">
        <v>189</v>
      </c>
      <c r="C143" s="65"/>
      <c r="D143" s="26"/>
    </row>
    <row r="144" spans="1:4" ht="15.6" x14ac:dyDescent="0.3">
      <c r="A144" s="35" t="s">
        <v>190</v>
      </c>
      <c r="B144" s="64" t="s">
        <v>245</v>
      </c>
      <c r="C144" s="65">
        <v>0.5</v>
      </c>
      <c r="D144" s="27"/>
    </row>
    <row r="145" spans="1:4" ht="15.6" x14ac:dyDescent="0.3">
      <c r="A145" s="67"/>
      <c r="B145" s="66" t="s">
        <v>183</v>
      </c>
      <c r="C145" s="65"/>
      <c r="D145" s="27"/>
    </row>
    <row r="146" spans="1:4" ht="15.6" x14ac:dyDescent="0.3">
      <c r="A146" s="67"/>
      <c r="B146" s="66" t="s">
        <v>189</v>
      </c>
      <c r="C146" s="65"/>
      <c r="D146" s="27"/>
    </row>
    <row r="147" spans="1:4" ht="31.2" x14ac:dyDescent="0.3">
      <c r="A147" s="35" t="s">
        <v>191</v>
      </c>
      <c r="B147" s="64" t="s">
        <v>249</v>
      </c>
      <c r="C147" s="65">
        <v>0.5</v>
      </c>
      <c r="D147" s="27"/>
    </row>
    <row r="148" spans="1:4" ht="15.6" x14ac:dyDescent="0.3">
      <c r="A148" s="62"/>
      <c r="B148" s="66" t="s">
        <v>183</v>
      </c>
      <c r="C148" s="65"/>
      <c r="D148" s="27"/>
    </row>
    <row r="149" spans="1:4" ht="15.6" x14ac:dyDescent="0.3">
      <c r="A149" s="62"/>
      <c r="B149" s="66" t="s">
        <v>189</v>
      </c>
      <c r="C149" s="65"/>
      <c r="D149" s="26"/>
    </row>
    <row r="150" spans="1:4" ht="31.2" x14ac:dyDescent="0.3">
      <c r="A150" s="35" t="s">
        <v>247</v>
      </c>
      <c r="B150" s="64" t="s">
        <v>246</v>
      </c>
      <c r="C150" s="65">
        <v>0.5</v>
      </c>
      <c r="D150" s="26"/>
    </row>
    <row r="151" spans="1:4" ht="15.6" x14ac:dyDescent="0.3">
      <c r="A151" s="62"/>
      <c r="B151" s="66" t="s">
        <v>183</v>
      </c>
      <c r="C151" s="65"/>
      <c r="D151" s="26"/>
    </row>
    <row r="152" spans="1:4" ht="15.6" x14ac:dyDescent="0.3">
      <c r="A152" s="62"/>
      <c r="B152" s="66" t="s">
        <v>189</v>
      </c>
      <c r="C152" s="65"/>
      <c r="D152" s="26"/>
    </row>
    <row r="153" spans="1:4" ht="31.2" x14ac:dyDescent="0.3">
      <c r="A153" s="35" t="s">
        <v>250</v>
      </c>
      <c r="B153" s="64" t="s">
        <v>248</v>
      </c>
      <c r="C153" s="65">
        <v>0.5</v>
      </c>
      <c r="D153" s="27"/>
    </row>
    <row r="154" spans="1:4" ht="15.6" x14ac:dyDescent="0.3">
      <c r="A154" s="62"/>
      <c r="B154" s="66" t="s">
        <v>192</v>
      </c>
      <c r="C154" s="65"/>
      <c r="D154" s="27"/>
    </row>
    <row r="155" spans="1:4" ht="23.25" customHeight="1" x14ac:dyDescent="0.3">
      <c r="A155" s="62"/>
      <c r="B155" s="66" t="s">
        <v>193</v>
      </c>
      <c r="C155" s="65"/>
      <c r="D155" s="27"/>
    </row>
    <row r="156" spans="1:4" ht="31.2" x14ac:dyDescent="0.3">
      <c r="A156" s="62">
        <v>4.4000000000000004</v>
      </c>
      <c r="B156" s="63" t="s">
        <v>177</v>
      </c>
      <c r="C156" s="28">
        <f>C157+C160+C163</f>
        <v>1.5</v>
      </c>
      <c r="D156" s="27"/>
    </row>
    <row r="157" spans="1:4" ht="15.6" x14ac:dyDescent="0.3">
      <c r="A157" s="35" t="s">
        <v>194</v>
      </c>
      <c r="B157" s="64" t="s">
        <v>195</v>
      </c>
      <c r="C157" s="65">
        <v>0.5</v>
      </c>
      <c r="D157" s="27"/>
    </row>
    <row r="158" spans="1:4" ht="23.25" customHeight="1" x14ac:dyDescent="0.3">
      <c r="A158" s="62"/>
      <c r="B158" s="66" t="s">
        <v>196</v>
      </c>
      <c r="C158" s="65"/>
      <c r="D158" s="26"/>
    </row>
    <row r="159" spans="1:4" ht="15.6" x14ac:dyDescent="0.3">
      <c r="A159" s="62"/>
      <c r="B159" s="66" t="s">
        <v>197</v>
      </c>
      <c r="C159" s="65"/>
      <c r="D159" s="27"/>
    </row>
    <row r="160" spans="1:4" ht="31.2" x14ac:dyDescent="0.3">
      <c r="A160" s="35" t="s">
        <v>198</v>
      </c>
      <c r="B160" s="64" t="s">
        <v>199</v>
      </c>
      <c r="C160" s="65">
        <v>0.5</v>
      </c>
      <c r="D160" s="27"/>
    </row>
    <row r="161" spans="1:4" ht="15.6" x14ac:dyDescent="0.3">
      <c r="A161" s="62"/>
      <c r="B161" s="66" t="s">
        <v>196</v>
      </c>
      <c r="C161" s="65"/>
      <c r="D161" s="26"/>
    </row>
    <row r="162" spans="1:4" ht="15.6" x14ac:dyDescent="0.3">
      <c r="A162" s="62"/>
      <c r="B162" s="66" t="s">
        <v>197</v>
      </c>
      <c r="C162" s="65"/>
      <c r="D162" s="27"/>
    </row>
    <row r="163" spans="1:4" ht="31.2" x14ac:dyDescent="0.3">
      <c r="A163" s="35" t="s">
        <v>200</v>
      </c>
      <c r="B163" s="64" t="s">
        <v>201</v>
      </c>
      <c r="C163" s="65">
        <v>0.5</v>
      </c>
      <c r="D163" s="27"/>
    </row>
    <row r="164" spans="1:4" ht="15.6" x14ac:dyDescent="0.3">
      <c r="A164" s="62"/>
      <c r="B164" s="66" t="s">
        <v>196</v>
      </c>
      <c r="C164" s="65"/>
      <c r="D164" s="27"/>
    </row>
    <row r="165" spans="1:4" ht="15.6" x14ac:dyDescent="0.3">
      <c r="A165" s="62"/>
      <c r="B165" s="66" t="s">
        <v>197</v>
      </c>
      <c r="C165" s="65"/>
      <c r="D165" s="26"/>
    </row>
    <row r="166" spans="1:4" ht="15.6" x14ac:dyDescent="0.3">
      <c r="A166" s="62">
        <v>4.5</v>
      </c>
      <c r="B166" s="63" t="s">
        <v>178</v>
      </c>
      <c r="C166" s="28">
        <f>C167+C170+C173</f>
        <v>1.5</v>
      </c>
      <c r="D166" s="27"/>
    </row>
    <row r="167" spans="1:4" ht="31.2" x14ac:dyDescent="0.3">
      <c r="A167" s="35" t="s">
        <v>202</v>
      </c>
      <c r="B167" s="64" t="s">
        <v>203</v>
      </c>
      <c r="C167" s="65">
        <v>0.5</v>
      </c>
      <c r="D167" s="27"/>
    </row>
    <row r="168" spans="1:4" ht="15.6" x14ac:dyDescent="0.3">
      <c r="A168" s="62"/>
      <c r="B168" s="36" t="s">
        <v>208</v>
      </c>
      <c r="C168" s="65"/>
      <c r="D168" s="27"/>
    </row>
    <row r="169" spans="1:4" ht="15.6" x14ac:dyDescent="0.3">
      <c r="A169" s="62"/>
      <c r="B169" s="36" t="s">
        <v>209</v>
      </c>
      <c r="C169" s="65"/>
      <c r="D169" s="26"/>
    </row>
    <row r="170" spans="1:4" ht="15.6" x14ac:dyDescent="0.3">
      <c r="A170" s="35" t="s">
        <v>204</v>
      </c>
      <c r="B170" s="64" t="s">
        <v>206</v>
      </c>
      <c r="C170" s="65">
        <v>0.5</v>
      </c>
      <c r="D170" s="27"/>
    </row>
    <row r="171" spans="1:4" ht="31.2" x14ac:dyDescent="0.3">
      <c r="A171" s="76"/>
      <c r="B171" s="66" t="s">
        <v>210</v>
      </c>
      <c r="C171" s="65"/>
      <c r="D171" s="27"/>
    </row>
    <row r="172" spans="1:4" ht="15.6" x14ac:dyDescent="0.3">
      <c r="A172" s="76"/>
      <c r="B172" s="66" t="s">
        <v>205</v>
      </c>
      <c r="C172" s="65"/>
      <c r="D172" s="27"/>
    </row>
    <row r="173" spans="1:4" ht="31.2" x14ac:dyDescent="0.3">
      <c r="A173" s="35" t="s">
        <v>207</v>
      </c>
      <c r="B173" s="64" t="s">
        <v>211</v>
      </c>
      <c r="C173" s="65">
        <v>0.5</v>
      </c>
      <c r="D173" s="27"/>
    </row>
    <row r="174" spans="1:4" ht="31.2" x14ac:dyDescent="0.3">
      <c r="A174" s="62"/>
      <c r="B174" s="66" t="s">
        <v>212</v>
      </c>
      <c r="C174" s="65"/>
      <c r="D174" s="27"/>
    </row>
    <row r="175" spans="1:4" ht="15.6" x14ac:dyDescent="0.3">
      <c r="A175" s="62"/>
      <c r="B175" s="66" t="s">
        <v>213</v>
      </c>
      <c r="C175" s="65"/>
      <c r="D175" s="27"/>
    </row>
    <row r="176" spans="1:4" ht="15.6" x14ac:dyDescent="0.3">
      <c r="A176" s="62">
        <v>4.5999999999999996</v>
      </c>
      <c r="B176" s="63" t="s">
        <v>179</v>
      </c>
      <c r="C176" s="28">
        <f>C177+C180</f>
        <v>1</v>
      </c>
      <c r="D176" s="27"/>
    </row>
    <row r="177" spans="1:4" ht="31.2" x14ac:dyDescent="0.3">
      <c r="A177" s="35" t="s">
        <v>214</v>
      </c>
      <c r="B177" s="64" t="s">
        <v>215</v>
      </c>
      <c r="C177" s="65">
        <v>0.5</v>
      </c>
      <c r="D177" s="27"/>
    </row>
    <row r="178" spans="1:4" ht="15.6" x14ac:dyDescent="0.3">
      <c r="A178" s="74"/>
      <c r="B178" s="66" t="s">
        <v>183</v>
      </c>
      <c r="C178" s="65"/>
      <c r="D178" s="27"/>
    </row>
    <row r="179" spans="1:4" ht="15.6" x14ac:dyDescent="0.3">
      <c r="A179" s="74"/>
      <c r="B179" s="66" t="s">
        <v>216</v>
      </c>
      <c r="C179" s="65"/>
      <c r="D179" s="27"/>
    </row>
    <row r="180" spans="1:4" ht="31.2" x14ac:dyDescent="0.3">
      <c r="A180" s="35" t="s">
        <v>217</v>
      </c>
      <c r="B180" s="64" t="s">
        <v>218</v>
      </c>
      <c r="C180" s="65">
        <v>0.5</v>
      </c>
      <c r="D180" s="27"/>
    </row>
    <row r="181" spans="1:4" ht="15.6" x14ac:dyDescent="0.3">
      <c r="A181" s="62"/>
      <c r="B181" s="66" t="s">
        <v>183</v>
      </c>
      <c r="C181" s="65"/>
      <c r="D181" s="27"/>
    </row>
    <row r="182" spans="1:4" ht="15.6" x14ac:dyDescent="0.3">
      <c r="A182" s="62"/>
      <c r="B182" s="66" t="s">
        <v>219</v>
      </c>
      <c r="C182" s="65"/>
      <c r="D182" s="27"/>
    </row>
    <row r="183" spans="1:4" ht="15.6" x14ac:dyDescent="0.3">
      <c r="A183" s="62">
        <v>4.7</v>
      </c>
      <c r="B183" s="63" t="s">
        <v>180</v>
      </c>
      <c r="C183" s="28">
        <f>C184+C187+C190</f>
        <v>2</v>
      </c>
      <c r="D183" s="27"/>
    </row>
    <row r="184" spans="1:4" ht="46.8" x14ac:dyDescent="0.3">
      <c r="A184" s="35" t="s">
        <v>223</v>
      </c>
      <c r="B184" s="64" t="s">
        <v>220</v>
      </c>
      <c r="C184" s="65">
        <v>0.5</v>
      </c>
      <c r="D184" s="27"/>
    </row>
    <row r="185" spans="1:4" ht="15.6" x14ac:dyDescent="0.3">
      <c r="A185" s="62"/>
      <c r="B185" s="66" t="s">
        <v>222</v>
      </c>
      <c r="C185" s="65"/>
      <c r="D185" s="27"/>
    </row>
    <row r="186" spans="1:4" ht="21" customHeight="1" x14ac:dyDescent="0.3">
      <c r="A186" s="62"/>
      <c r="B186" s="66" t="s">
        <v>221</v>
      </c>
      <c r="C186" s="65"/>
      <c r="D186" s="27"/>
    </row>
    <row r="187" spans="1:4" ht="15.6" x14ac:dyDescent="0.3">
      <c r="A187" s="35" t="s">
        <v>224</v>
      </c>
      <c r="B187" s="64" t="s">
        <v>181</v>
      </c>
      <c r="C187" s="65">
        <v>0.5</v>
      </c>
      <c r="D187" s="27"/>
    </row>
    <row r="188" spans="1:4" ht="15.6" x14ac:dyDescent="0.3">
      <c r="A188" s="62"/>
      <c r="B188" s="66" t="s">
        <v>225</v>
      </c>
      <c r="C188" s="65"/>
      <c r="D188" s="27"/>
    </row>
    <row r="189" spans="1:4" ht="15.6" x14ac:dyDescent="0.3">
      <c r="A189" s="62"/>
      <c r="B189" s="66" t="s">
        <v>219</v>
      </c>
      <c r="C189" s="65"/>
      <c r="D189" s="27"/>
    </row>
    <row r="190" spans="1:4" ht="15.6" x14ac:dyDescent="0.3">
      <c r="A190" s="35" t="s">
        <v>226</v>
      </c>
      <c r="B190" s="64" t="s">
        <v>227</v>
      </c>
      <c r="C190" s="65">
        <v>1</v>
      </c>
      <c r="D190" s="27"/>
    </row>
    <row r="191" spans="1:4" ht="31.2" x14ac:dyDescent="0.3">
      <c r="A191" s="67"/>
      <c r="B191" s="66" t="s">
        <v>229</v>
      </c>
      <c r="C191" s="65"/>
      <c r="D191" s="27"/>
    </row>
    <row r="192" spans="1:4" ht="15.6" x14ac:dyDescent="0.3">
      <c r="A192" s="67"/>
      <c r="B192" s="66" t="s">
        <v>228</v>
      </c>
      <c r="C192" s="65"/>
      <c r="D192" s="27"/>
    </row>
    <row r="193" spans="1:4" ht="31.2" x14ac:dyDescent="0.3">
      <c r="A193" s="62">
        <v>4.8</v>
      </c>
      <c r="B193" s="63" t="s">
        <v>230</v>
      </c>
      <c r="C193" s="28">
        <f>C194+C197+C200</f>
        <v>1.5</v>
      </c>
      <c r="D193" s="27"/>
    </row>
    <row r="194" spans="1:4" ht="15.6" x14ac:dyDescent="0.3">
      <c r="A194" s="35" t="s">
        <v>239</v>
      </c>
      <c r="B194" s="64" t="s">
        <v>231</v>
      </c>
      <c r="C194" s="65">
        <v>0.5</v>
      </c>
      <c r="D194" s="27"/>
    </row>
    <row r="195" spans="1:4" ht="15.6" x14ac:dyDescent="0.3">
      <c r="A195" s="74"/>
      <c r="B195" s="66" t="s">
        <v>232</v>
      </c>
      <c r="C195" s="65"/>
      <c r="D195" s="27"/>
    </row>
    <row r="196" spans="1:4" ht="15.6" x14ac:dyDescent="0.3">
      <c r="A196" s="74"/>
      <c r="B196" s="66" t="s">
        <v>233</v>
      </c>
      <c r="C196" s="65"/>
      <c r="D196" s="27"/>
    </row>
    <row r="197" spans="1:4" ht="15.6" x14ac:dyDescent="0.3">
      <c r="A197" s="35" t="s">
        <v>240</v>
      </c>
      <c r="B197" s="64" t="s">
        <v>234</v>
      </c>
      <c r="C197" s="65">
        <v>0.5</v>
      </c>
      <c r="D197" s="27"/>
    </row>
    <row r="198" spans="1:4" ht="15.6" x14ac:dyDescent="0.3">
      <c r="A198" s="74"/>
      <c r="B198" s="66" t="s">
        <v>235</v>
      </c>
      <c r="C198" s="65"/>
      <c r="D198" s="27"/>
    </row>
    <row r="199" spans="1:4" ht="15.6" x14ac:dyDescent="0.3">
      <c r="A199" s="74"/>
      <c r="B199" s="66" t="s">
        <v>233</v>
      </c>
      <c r="C199" s="65"/>
      <c r="D199" s="26"/>
    </row>
    <row r="200" spans="1:4" ht="18.75" customHeight="1" x14ac:dyDescent="0.3">
      <c r="A200" s="35" t="s">
        <v>241</v>
      </c>
      <c r="B200" s="64" t="s">
        <v>236</v>
      </c>
      <c r="C200" s="65">
        <v>0.5</v>
      </c>
      <c r="D200" s="31"/>
    </row>
    <row r="201" spans="1:4" ht="31.2" x14ac:dyDescent="0.3">
      <c r="A201" s="62"/>
      <c r="B201" s="66" t="s">
        <v>237</v>
      </c>
      <c r="C201" s="65"/>
      <c r="D201" s="31"/>
    </row>
    <row r="202" spans="1:4" ht="37.5" customHeight="1" x14ac:dyDescent="0.3">
      <c r="A202" s="62"/>
      <c r="B202" s="66" t="s">
        <v>238</v>
      </c>
      <c r="C202" s="65"/>
      <c r="D202" s="31"/>
    </row>
    <row r="203" spans="1:4" ht="15.6" x14ac:dyDescent="0.3">
      <c r="A203" s="13">
        <v>5</v>
      </c>
      <c r="B203" s="16" t="s">
        <v>337</v>
      </c>
      <c r="C203" s="14">
        <f>C204+C209+C218+C228+C237++C239+C256</f>
        <v>16</v>
      </c>
      <c r="D203" s="31"/>
    </row>
    <row r="204" spans="1:4" ht="31.2" x14ac:dyDescent="0.3">
      <c r="A204" s="62" t="s">
        <v>338</v>
      </c>
      <c r="B204" s="63" t="s">
        <v>291</v>
      </c>
      <c r="C204" s="14">
        <v>1.5</v>
      </c>
      <c r="D204" s="31"/>
    </row>
    <row r="205" spans="1:4" ht="15.6" x14ac:dyDescent="0.3">
      <c r="A205" s="13"/>
      <c r="B205" s="66" t="s">
        <v>251</v>
      </c>
      <c r="C205" s="14"/>
      <c r="D205" s="31"/>
    </row>
    <row r="206" spans="1:4" ht="15.6" x14ac:dyDescent="0.3">
      <c r="A206" s="13"/>
      <c r="B206" s="66" t="s">
        <v>252</v>
      </c>
      <c r="C206" s="14"/>
      <c r="D206" s="31"/>
    </row>
    <row r="207" spans="1:4" ht="15.6" x14ac:dyDescent="0.3">
      <c r="A207" s="13"/>
      <c r="B207" s="66" t="s">
        <v>253</v>
      </c>
      <c r="C207" s="14"/>
      <c r="D207" s="31"/>
    </row>
    <row r="208" spans="1:4" ht="15.6" x14ac:dyDescent="0.3">
      <c r="A208" s="13"/>
      <c r="B208" s="66" t="s">
        <v>254</v>
      </c>
      <c r="C208" s="14"/>
      <c r="D208" s="31"/>
    </row>
    <row r="209" spans="1:4" ht="15.6" x14ac:dyDescent="0.3">
      <c r="A209" s="13">
        <v>5.2</v>
      </c>
      <c r="B209" s="63" t="s">
        <v>255</v>
      </c>
      <c r="C209" s="14">
        <f>C210+C214</f>
        <v>2</v>
      </c>
      <c r="D209" s="31"/>
    </row>
    <row r="210" spans="1:4" ht="15.6" x14ac:dyDescent="0.3">
      <c r="A210" s="35" t="s">
        <v>256</v>
      </c>
      <c r="B210" s="64" t="s">
        <v>257</v>
      </c>
      <c r="C210" s="65">
        <v>1</v>
      </c>
      <c r="D210" s="31"/>
    </row>
    <row r="211" spans="1:4" ht="15.6" x14ac:dyDescent="0.3">
      <c r="A211" s="13"/>
      <c r="B211" s="66" t="s">
        <v>258</v>
      </c>
      <c r="C211" s="14"/>
      <c r="D211" s="31"/>
    </row>
    <row r="212" spans="1:4" ht="15.6" x14ac:dyDescent="0.3">
      <c r="A212" s="13"/>
      <c r="B212" s="66" t="s">
        <v>259</v>
      </c>
      <c r="C212" s="14"/>
      <c r="D212" s="31"/>
    </row>
    <row r="213" spans="1:4" ht="15.6" x14ac:dyDescent="0.3">
      <c r="A213" s="13"/>
      <c r="B213" s="66" t="s">
        <v>189</v>
      </c>
      <c r="C213" s="14"/>
      <c r="D213" s="31"/>
    </row>
    <row r="214" spans="1:4" ht="15.6" x14ac:dyDescent="0.3">
      <c r="A214" s="35" t="s">
        <v>260</v>
      </c>
      <c r="B214" s="64" t="s">
        <v>261</v>
      </c>
      <c r="C214" s="65">
        <v>1</v>
      </c>
      <c r="D214" s="31"/>
    </row>
    <row r="215" spans="1:4" ht="15.6" x14ac:dyDescent="0.3">
      <c r="A215" s="13"/>
      <c r="B215" s="66" t="s">
        <v>258</v>
      </c>
      <c r="C215" s="14"/>
      <c r="D215" s="31"/>
    </row>
    <row r="216" spans="1:4" ht="15.6" x14ac:dyDescent="0.3">
      <c r="A216" s="13"/>
      <c r="B216" s="66" t="s">
        <v>259</v>
      </c>
      <c r="C216" s="14"/>
      <c r="D216" s="31"/>
    </row>
    <row r="217" spans="1:4" ht="15.6" x14ac:dyDescent="0.3">
      <c r="A217" s="13"/>
      <c r="B217" s="66" t="s">
        <v>189</v>
      </c>
      <c r="C217" s="14"/>
      <c r="D217" s="31"/>
    </row>
    <row r="218" spans="1:4" ht="15.6" x14ac:dyDescent="0.3">
      <c r="A218" s="13">
        <v>5.3</v>
      </c>
      <c r="B218" s="63" t="s">
        <v>262</v>
      </c>
      <c r="C218" s="14">
        <f>C219+C223</f>
        <v>3</v>
      </c>
      <c r="D218" s="31"/>
    </row>
    <row r="219" spans="1:4" ht="15.6" x14ac:dyDescent="0.3">
      <c r="A219" s="35" t="s">
        <v>263</v>
      </c>
      <c r="B219" s="64" t="s">
        <v>264</v>
      </c>
      <c r="C219" s="65">
        <v>1</v>
      </c>
      <c r="D219" s="31"/>
    </row>
    <row r="220" spans="1:4" ht="15.6" x14ac:dyDescent="0.3">
      <c r="A220" s="13"/>
      <c r="B220" s="1" t="s">
        <v>382</v>
      </c>
      <c r="C220" s="14"/>
      <c r="D220" s="31"/>
    </row>
    <row r="221" spans="1:4" ht="15.6" x14ac:dyDescent="0.3">
      <c r="A221" s="13"/>
      <c r="B221" s="1" t="s">
        <v>265</v>
      </c>
      <c r="C221" s="14"/>
      <c r="D221" s="31"/>
    </row>
    <row r="222" spans="1:4" ht="15.6" x14ac:dyDescent="0.3">
      <c r="A222" s="13"/>
      <c r="B222" s="1" t="s">
        <v>266</v>
      </c>
      <c r="C222" s="14"/>
      <c r="D222" s="31"/>
    </row>
    <row r="223" spans="1:4" ht="15.6" x14ac:dyDescent="0.3">
      <c r="A223" s="35" t="s">
        <v>267</v>
      </c>
      <c r="B223" s="64" t="s">
        <v>268</v>
      </c>
      <c r="C223" s="65">
        <v>2</v>
      </c>
      <c r="D223" s="31"/>
    </row>
    <row r="224" spans="1:4" ht="31.2" x14ac:dyDescent="0.3">
      <c r="A224" s="16"/>
      <c r="B224" s="66" t="s">
        <v>383</v>
      </c>
      <c r="C224" s="14"/>
      <c r="D224" s="31"/>
    </row>
    <row r="225" spans="1:4" ht="31.2" x14ac:dyDescent="0.3">
      <c r="A225" s="16"/>
      <c r="B225" s="66" t="s">
        <v>384</v>
      </c>
      <c r="C225" s="14"/>
      <c r="D225" s="31"/>
    </row>
    <row r="226" spans="1:4" ht="31.2" x14ac:dyDescent="0.3">
      <c r="A226" s="16"/>
      <c r="B226" s="66" t="s">
        <v>385</v>
      </c>
      <c r="C226" s="14"/>
      <c r="D226" s="31"/>
    </row>
    <row r="227" spans="1:4" ht="31.2" x14ac:dyDescent="0.3">
      <c r="A227" s="16"/>
      <c r="B227" s="66" t="s">
        <v>386</v>
      </c>
      <c r="C227" s="14"/>
      <c r="D227" s="31"/>
    </row>
    <row r="228" spans="1:4" ht="15.6" x14ac:dyDescent="0.3">
      <c r="A228" s="13">
        <v>5.4</v>
      </c>
      <c r="B228" s="16" t="s">
        <v>269</v>
      </c>
      <c r="C228" s="14">
        <f>C229+C233+C235</f>
        <v>2.5</v>
      </c>
      <c r="D228" s="31"/>
    </row>
    <row r="229" spans="1:4" ht="15.6" x14ac:dyDescent="0.3">
      <c r="A229" s="35" t="s">
        <v>270</v>
      </c>
      <c r="B229" s="64" t="s">
        <v>271</v>
      </c>
      <c r="C229" s="65">
        <v>0.5</v>
      </c>
      <c r="D229" s="31"/>
    </row>
    <row r="230" spans="1:4" ht="15.6" x14ac:dyDescent="0.3">
      <c r="A230" s="13"/>
      <c r="B230" s="66" t="s">
        <v>272</v>
      </c>
      <c r="C230" s="14"/>
      <c r="D230" s="31"/>
    </row>
    <row r="231" spans="1:4" ht="15.6" x14ac:dyDescent="0.3">
      <c r="A231" s="13"/>
      <c r="B231" s="66" t="s">
        <v>273</v>
      </c>
      <c r="C231" s="14"/>
      <c r="D231" s="31"/>
    </row>
    <row r="232" spans="1:4" ht="15.6" x14ac:dyDescent="0.3">
      <c r="A232" s="13"/>
      <c r="B232" s="66" t="s">
        <v>274</v>
      </c>
      <c r="C232" s="14"/>
      <c r="D232" s="31"/>
    </row>
    <row r="233" spans="1:4" ht="31.2" x14ac:dyDescent="0.3">
      <c r="A233" s="35" t="s">
        <v>275</v>
      </c>
      <c r="B233" s="64" t="s">
        <v>292</v>
      </c>
      <c r="C233" s="65">
        <v>1</v>
      </c>
      <c r="D233" s="31"/>
    </row>
    <row r="234" spans="1:4" ht="41.4" x14ac:dyDescent="0.3">
      <c r="A234" s="13"/>
      <c r="B234" s="19" t="s">
        <v>276</v>
      </c>
      <c r="C234" s="14"/>
      <c r="D234" s="31"/>
    </row>
    <row r="235" spans="1:4" ht="31.2" x14ac:dyDescent="0.3">
      <c r="A235" s="35" t="s">
        <v>277</v>
      </c>
      <c r="B235" s="64" t="s">
        <v>43</v>
      </c>
      <c r="C235" s="65">
        <v>1</v>
      </c>
      <c r="D235" s="31"/>
    </row>
    <row r="236" spans="1:4" ht="41.4" x14ac:dyDescent="0.3">
      <c r="A236" s="13"/>
      <c r="B236" s="19" t="s">
        <v>276</v>
      </c>
      <c r="C236" s="25"/>
      <c r="D236" s="31"/>
    </row>
    <row r="237" spans="1:4" ht="27.6" x14ac:dyDescent="0.3">
      <c r="A237" s="13">
        <v>5.5</v>
      </c>
      <c r="B237" s="16" t="s">
        <v>278</v>
      </c>
      <c r="C237" s="14">
        <v>2</v>
      </c>
      <c r="D237" s="31"/>
    </row>
    <row r="238" spans="1:4" ht="55.2" x14ac:dyDescent="0.3">
      <c r="A238" s="23"/>
      <c r="B238" s="19" t="s">
        <v>279</v>
      </c>
      <c r="C238" s="25"/>
      <c r="D238" s="31"/>
    </row>
    <row r="239" spans="1:4" ht="15.6" x14ac:dyDescent="0.3">
      <c r="A239" s="13">
        <v>5.6</v>
      </c>
      <c r="B239" s="16" t="s">
        <v>280</v>
      </c>
      <c r="C239" s="14">
        <f>C240+C244+C248+C252</f>
        <v>4</v>
      </c>
      <c r="D239" s="31"/>
    </row>
    <row r="240" spans="1:4" ht="15.6" x14ac:dyDescent="0.3">
      <c r="A240" s="35" t="s">
        <v>281</v>
      </c>
      <c r="B240" s="64" t="s">
        <v>282</v>
      </c>
      <c r="C240" s="65">
        <v>1</v>
      </c>
      <c r="D240" s="31"/>
    </row>
    <row r="241" spans="1:4" ht="15.6" x14ac:dyDescent="0.3">
      <c r="A241" s="13"/>
      <c r="B241" s="66" t="s">
        <v>258</v>
      </c>
      <c r="C241" s="25"/>
      <c r="D241" s="31"/>
    </row>
    <row r="242" spans="1:4" ht="15.6" x14ac:dyDescent="0.3">
      <c r="A242" s="13"/>
      <c r="B242" s="66" t="s">
        <v>259</v>
      </c>
      <c r="C242" s="25"/>
      <c r="D242" s="31"/>
    </row>
    <row r="243" spans="1:4" ht="15.6" x14ac:dyDescent="0.3">
      <c r="A243" s="13"/>
      <c r="B243" s="66" t="s">
        <v>189</v>
      </c>
      <c r="C243" s="25"/>
      <c r="D243" s="31"/>
    </row>
    <row r="244" spans="1:4" ht="15.6" x14ac:dyDescent="0.3">
      <c r="A244" s="35" t="s">
        <v>283</v>
      </c>
      <c r="B244" s="64" t="s">
        <v>284</v>
      </c>
      <c r="C244" s="65">
        <v>1</v>
      </c>
      <c r="D244" s="31"/>
    </row>
    <row r="245" spans="1:4" ht="15.6" x14ac:dyDescent="0.3">
      <c r="A245" s="13"/>
      <c r="B245" s="66" t="s">
        <v>258</v>
      </c>
      <c r="C245" s="25"/>
      <c r="D245" s="31"/>
    </row>
    <row r="246" spans="1:4" ht="15.6" x14ac:dyDescent="0.3">
      <c r="A246" s="13"/>
      <c r="B246" s="66" t="s">
        <v>259</v>
      </c>
      <c r="C246" s="25"/>
      <c r="D246" s="31"/>
    </row>
    <row r="247" spans="1:4" ht="15.6" x14ac:dyDescent="0.3">
      <c r="A247" s="13"/>
      <c r="B247" s="66" t="s">
        <v>189</v>
      </c>
      <c r="C247" s="25"/>
      <c r="D247" s="31"/>
    </row>
    <row r="248" spans="1:4" ht="15.6" x14ac:dyDescent="0.3">
      <c r="A248" s="35" t="s">
        <v>285</v>
      </c>
      <c r="B248" s="64" t="s">
        <v>286</v>
      </c>
      <c r="C248" s="65">
        <v>1</v>
      </c>
      <c r="D248" s="31"/>
    </row>
    <row r="249" spans="1:4" ht="15.6" x14ac:dyDescent="0.3">
      <c r="A249" s="13"/>
      <c r="B249" s="66" t="s">
        <v>258</v>
      </c>
      <c r="C249" s="25"/>
      <c r="D249" s="31"/>
    </row>
    <row r="250" spans="1:4" ht="15.6" x14ac:dyDescent="0.3">
      <c r="A250" s="13"/>
      <c r="B250" s="66" t="s">
        <v>259</v>
      </c>
      <c r="C250" s="25"/>
      <c r="D250" s="31"/>
    </row>
    <row r="251" spans="1:4" ht="15.6" x14ac:dyDescent="0.3">
      <c r="A251" s="13"/>
      <c r="B251" s="66" t="s">
        <v>189</v>
      </c>
      <c r="C251" s="25"/>
      <c r="D251" s="31"/>
    </row>
    <row r="252" spans="1:4" ht="15.75" customHeight="1" x14ac:dyDescent="0.3">
      <c r="A252" s="35" t="s">
        <v>287</v>
      </c>
      <c r="B252" s="64" t="s">
        <v>288</v>
      </c>
      <c r="C252" s="65">
        <v>1</v>
      </c>
      <c r="D252" s="31"/>
    </row>
    <row r="253" spans="1:4" ht="15.75" customHeight="1" x14ac:dyDescent="0.3">
      <c r="A253" s="13"/>
      <c r="B253" s="66" t="s">
        <v>258</v>
      </c>
      <c r="C253" s="14"/>
      <c r="D253" s="31"/>
    </row>
    <row r="254" spans="1:4" ht="15.75" customHeight="1" x14ac:dyDescent="0.3">
      <c r="A254" s="13"/>
      <c r="B254" s="66" t="s">
        <v>259</v>
      </c>
      <c r="C254" s="14"/>
      <c r="D254" s="31"/>
    </row>
    <row r="255" spans="1:4" ht="15.75" customHeight="1" x14ac:dyDescent="0.3">
      <c r="A255" s="13"/>
      <c r="B255" s="66" t="s">
        <v>189</v>
      </c>
      <c r="C255" s="14"/>
      <c r="D255" s="31"/>
    </row>
    <row r="256" spans="1:4" ht="15.75" customHeight="1" x14ac:dyDescent="0.3">
      <c r="A256" s="13">
        <v>5.7</v>
      </c>
      <c r="B256" s="16" t="s">
        <v>289</v>
      </c>
      <c r="C256" s="14">
        <v>1</v>
      </c>
      <c r="D256" s="31"/>
    </row>
    <row r="257" spans="1:4" ht="41.4" x14ac:dyDescent="0.3">
      <c r="A257" s="3"/>
      <c r="B257" s="19" t="s">
        <v>290</v>
      </c>
      <c r="C257" s="20"/>
      <c r="D257" s="31"/>
    </row>
    <row r="258" spans="1:4" ht="15.6" x14ac:dyDescent="0.3">
      <c r="A258" s="13">
        <v>6</v>
      </c>
      <c r="B258" s="16" t="s">
        <v>44</v>
      </c>
      <c r="C258" s="14">
        <f>SUM(C259,C274,C283)</f>
        <v>13</v>
      </c>
      <c r="D258" s="18"/>
    </row>
    <row r="259" spans="1:4" ht="15.6" x14ac:dyDescent="0.3">
      <c r="A259" s="13">
        <v>6.1</v>
      </c>
      <c r="B259" s="16" t="s">
        <v>45</v>
      </c>
      <c r="C259" s="14">
        <f>C260+C262+C264+C270+C272</f>
        <v>6</v>
      </c>
      <c r="D259" s="18"/>
    </row>
    <row r="260" spans="1:4" ht="15.75" customHeight="1" x14ac:dyDescent="0.3">
      <c r="A260" s="35" t="s">
        <v>46</v>
      </c>
      <c r="B260" s="64" t="s">
        <v>47</v>
      </c>
      <c r="C260" s="65">
        <v>1</v>
      </c>
      <c r="D260" s="31"/>
    </row>
    <row r="261" spans="1:4" ht="41.4" x14ac:dyDescent="0.3">
      <c r="A261" s="3"/>
      <c r="B261" s="19" t="s">
        <v>360</v>
      </c>
      <c r="C261" s="20"/>
      <c r="D261" s="18"/>
    </row>
    <row r="262" spans="1:4" ht="45" x14ac:dyDescent="0.3">
      <c r="A262" s="35" t="s">
        <v>48</v>
      </c>
      <c r="B262" s="64" t="s">
        <v>387</v>
      </c>
      <c r="C262" s="65">
        <v>1</v>
      </c>
      <c r="D262" s="31"/>
    </row>
    <row r="263" spans="1:4" ht="47.25" customHeight="1" x14ac:dyDescent="0.3">
      <c r="A263" s="3"/>
      <c r="B263" s="19" t="s">
        <v>361</v>
      </c>
      <c r="C263" s="20"/>
      <c r="D263" s="31"/>
    </row>
    <row r="264" spans="1:4" ht="31.2" x14ac:dyDescent="0.3">
      <c r="A264" s="35" t="s">
        <v>49</v>
      </c>
      <c r="B264" s="64" t="s">
        <v>293</v>
      </c>
      <c r="C264" s="65">
        <v>3</v>
      </c>
      <c r="D264" s="31"/>
    </row>
    <row r="265" spans="1:4" ht="27.6" x14ac:dyDescent="0.3">
      <c r="A265" s="2"/>
      <c r="B265" s="1" t="s">
        <v>294</v>
      </c>
      <c r="C265" s="22"/>
      <c r="D265" s="31"/>
    </row>
    <row r="266" spans="1:4" ht="15.6" x14ac:dyDescent="0.3">
      <c r="A266" s="2"/>
      <c r="B266" s="1" t="s">
        <v>388</v>
      </c>
      <c r="C266" s="34"/>
      <c r="D266" s="31"/>
    </row>
    <row r="267" spans="1:4" ht="27.6" x14ac:dyDescent="0.3">
      <c r="A267" s="2"/>
      <c r="B267" s="1" t="s">
        <v>295</v>
      </c>
      <c r="C267" s="34"/>
      <c r="D267" s="31"/>
    </row>
    <row r="268" spans="1:4" ht="15.6" x14ac:dyDescent="0.3">
      <c r="A268" s="2"/>
      <c r="B268" s="1" t="s">
        <v>296</v>
      </c>
      <c r="C268" s="34"/>
      <c r="D268" s="31"/>
    </row>
    <row r="269" spans="1:4" ht="15.6" x14ac:dyDescent="0.3">
      <c r="A269" s="2"/>
      <c r="B269" s="1" t="s">
        <v>297</v>
      </c>
      <c r="C269" s="34"/>
      <c r="D269" s="31"/>
    </row>
    <row r="270" spans="1:4" ht="15.6" x14ac:dyDescent="0.3">
      <c r="A270" s="35" t="s">
        <v>50</v>
      </c>
      <c r="B270" s="64" t="s">
        <v>298</v>
      </c>
      <c r="C270" s="65">
        <v>0.5</v>
      </c>
      <c r="D270" s="31"/>
    </row>
    <row r="271" spans="1:4" ht="41.4" x14ac:dyDescent="0.3">
      <c r="A271" s="3"/>
      <c r="B271" s="19" t="s">
        <v>362</v>
      </c>
      <c r="C271" s="20"/>
      <c r="D271" s="31"/>
    </row>
    <row r="272" spans="1:4" ht="15.6" x14ac:dyDescent="0.3">
      <c r="A272" s="35" t="s">
        <v>51</v>
      </c>
      <c r="B272" s="64" t="s">
        <v>52</v>
      </c>
      <c r="C272" s="65">
        <v>0.5</v>
      </c>
      <c r="D272" s="31"/>
    </row>
    <row r="273" spans="1:4" ht="41.4" x14ac:dyDescent="0.3">
      <c r="A273" s="3"/>
      <c r="B273" s="19" t="s">
        <v>98</v>
      </c>
      <c r="C273" s="20"/>
      <c r="D273" s="31"/>
    </row>
    <row r="274" spans="1:4" ht="15.6" x14ac:dyDescent="0.3">
      <c r="A274" s="13">
        <v>6.2</v>
      </c>
      <c r="B274" s="16" t="s">
        <v>53</v>
      </c>
      <c r="C274" s="14">
        <f>SUM(C275,C277,C281)</f>
        <v>3.5</v>
      </c>
      <c r="D274" s="31"/>
    </row>
    <row r="275" spans="1:4" ht="27.6" x14ac:dyDescent="0.3">
      <c r="A275" s="35" t="s">
        <v>54</v>
      </c>
      <c r="B275" s="68" t="s">
        <v>344</v>
      </c>
      <c r="C275" s="65">
        <v>0.5</v>
      </c>
      <c r="D275" s="31"/>
    </row>
    <row r="276" spans="1:4" ht="41.4" x14ac:dyDescent="0.3">
      <c r="A276" s="3"/>
      <c r="B276" s="19" t="s">
        <v>363</v>
      </c>
      <c r="C276" s="20"/>
      <c r="D276" s="31"/>
    </row>
    <row r="277" spans="1:4" ht="15.6" x14ac:dyDescent="0.3">
      <c r="A277" s="35" t="s">
        <v>55</v>
      </c>
      <c r="B277" s="64" t="s">
        <v>56</v>
      </c>
      <c r="C277" s="65">
        <v>1.5</v>
      </c>
      <c r="D277" s="31"/>
    </row>
    <row r="278" spans="1:4" x14ac:dyDescent="0.3">
      <c r="A278" s="2"/>
      <c r="B278" s="1" t="s">
        <v>302</v>
      </c>
      <c r="C278" s="22"/>
      <c r="D278" s="27"/>
    </row>
    <row r="279" spans="1:4" ht="27.6" x14ac:dyDescent="0.3">
      <c r="A279" s="2"/>
      <c r="B279" s="1" t="s">
        <v>299</v>
      </c>
      <c r="C279" s="22"/>
      <c r="D279" s="27"/>
    </row>
    <row r="280" spans="1:4" ht="27.6" x14ac:dyDescent="0.3">
      <c r="A280" s="2"/>
      <c r="B280" s="1" t="s">
        <v>303</v>
      </c>
      <c r="C280" s="22"/>
      <c r="D280" s="31"/>
    </row>
    <row r="281" spans="1:4" ht="15.6" x14ac:dyDescent="0.3">
      <c r="A281" s="2" t="s">
        <v>57</v>
      </c>
      <c r="B281" s="21" t="s">
        <v>58</v>
      </c>
      <c r="C281" s="22">
        <v>1.5</v>
      </c>
      <c r="D281" s="31"/>
    </row>
    <row r="282" spans="1:4" ht="82.8" x14ac:dyDescent="0.3">
      <c r="A282" s="3"/>
      <c r="B282" s="19" t="s">
        <v>300</v>
      </c>
      <c r="C282" s="20"/>
      <c r="D282" s="31"/>
    </row>
    <row r="283" spans="1:4" ht="15.6" x14ac:dyDescent="0.3">
      <c r="A283" s="13">
        <v>6.3</v>
      </c>
      <c r="B283" s="16" t="s">
        <v>59</v>
      </c>
      <c r="C283" s="14">
        <f>SUM(C284,C286,C288,C290)</f>
        <v>3.5</v>
      </c>
      <c r="D283" s="31"/>
    </row>
    <row r="284" spans="1:4" ht="15.6" x14ac:dyDescent="0.3">
      <c r="A284" s="2" t="s">
        <v>60</v>
      </c>
      <c r="B284" s="21" t="s">
        <v>61</v>
      </c>
      <c r="C284" s="22">
        <v>2</v>
      </c>
      <c r="D284" s="31"/>
    </row>
    <row r="285" spans="1:4" ht="112.5" customHeight="1" x14ac:dyDescent="0.3">
      <c r="A285" s="3"/>
      <c r="B285" s="19" t="s">
        <v>114</v>
      </c>
      <c r="C285" s="20"/>
      <c r="D285" s="31"/>
    </row>
    <row r="286" spans="1:4" ht="27.6" x14ac:dyDescent="0.3">
      <c r="A286" s="2" t="s">
        <v>62</v>
      </c>
      <c r="B286" s="21" t="s">
        <v>63</v>
      </c>
      <c r="C286" s="22">
        <v>0.5</v>
      </c>
      <c r="D286" s="31"/>
    </row>
    <row r="287" spans="1:4" ht="55.2" x14ac:dyDescent="0.3">
      <c r="A287" s="3"/>
      <c r="B287" s="19" t="s">
        <v>364</v>
      </c>
      <c r="C287" s="20"/>
      <c r="D287" s="31"/>
    </row>
    <row r="288" spans="1:4" ht="51.75" customHeight="1" x14ac:dyDescent="0.3">
      <c r="A288" s="2" t="s">
        <v>64</v>
      </c>
      <c r="B288" s="21" t="s">
        <v>85</v>
      </c>
      <c r="C288" s="22">
        <v>0.5</v>
      </c>
      <c r="D288" s="31"/>
    </row>
    <row r="289" spans="1:4" ht="41.4" x14ac:dyDescent="0.3">
      <c r="A289" s="3"/>
      <c r="B289" s="19" t="s">
        <v>304</v>
      </c>
      <c r="C289" s="20"/>
      <c r="D289" s="31"/>
    </row>
    <row r="290" spans="1:4" ht="46.5" customHeight="1" x14ac:dyDescent="0.3">
      <c r="A290" s="2" t="s">
        <v>65</v>
      </c>
      <c r="B290" s="21" t="s">
        <v>66</v>
      </c>
      <c r="C290" s="22">
        <v>0.5</v>
      </c>
      <c r="D290" s="31"/>
    </row>
    <row r="291" spans="1:4" ht="82.8" x14ac:dyDescent="0.3">
      <c r="A291" s="23"/>
      <c r="B291" s="19" t="s">
        <v>301</v>
      </c>
      <c r="C291" s="20"/>
      <c r="D291" s="31"/>
    </row>
    <row r="292" spans="1:4" ht="15.6" x14ac:dyDescent="0.3">
      <c r="A292" s="13">
        <v>7</v>
      </c>
      <c r="B292" s="16" t="s">
        <v>305</v>
      </c>
      <c r="C292" s="14">
        <f>C293+C298+C313</f>
        <v>16</v>
      </c>
      <c r="D292" s="31"/>
    </row>
    <row r="293" spans="1:4" ht="15.6" x14ac:dyDescent="0.3">
      <c r="A293" s="13">
        <v>7.1</v>
      </c>
      <c r="B293" s="16" t="s">
        <v>329</v>
      </c>
      <c r="C293" s="14">
        <f>C294+C296</f>
        <v>2</v>
      </c>
      <c r="D293" s="31"/>
    </row>
    <row r="294" spans="1:4" ht="41.4" x14ac:dyDescent="0.3">
      <c r="A294" s="2" t="s">
        <v>306</v>
      </c>
      <c r="B294" s="21" t="s">
        <v>307</v>
      </c>
      <c r="C294" s="22">
        <v>1</v>
      </c>
      <c r="D294" s="31"/>
    </row>
    <row r="295" spans="1:4" ht="41.4" x14ac:dyDescent="0.3">
      <c r="A295" s="13"/>
      <c r="B295" s="19" t="s">
        <v>339</v>
      </c>
      <c r="C295" s="20"/>
      <c r="D295" s="31"/>
    </row>
    <row r="296" spans="1:4" ht="41.4" x14ac:dyDescent="0.3">
      <c r="A296" s="2" t="s">
        <v>308</v>
      </c>
      <c r="B296" s="21" t="s">
        <v>342</v>
      </c>
      <c r="C296" s="22">
        <v>1</v>
      </c>
      <c r="D296" s="31"/>
    </row>
    <row r="297" spans="1:4" ht="55.2" x14ac:dyDescent="0.3">
      <c r="A297" s="13"/>
      <c r="B297" s="19" t="s">
        <v>340</v>
      </c>
      <c r="C297" s="20"/>
      <c r="D297" s="31"/>
    </row>
    <row r="298" spans="1:4" ht="15.6" x14ac:dyDescent="0.3">
      <c r="A298" s="12">
        <v>7.2</v>
      </c>
      <c r="B298" s="58" t="s">
        <v>330</v>
      </c>
      <c r="C298" s="14">
        <f>C299+C301+C303+C305+C307+C309+C311</f>
        <v>9</v>
      </c>
      <c r="D298" s="31"/>
    </row>
    <row r="299" spans="1:4" ht="41.4" x14ac:dyDescent="0.3">
      <c r="A299" s="2" t="s">
        <v>309</v>
      </c>
      <c r="B299" s="21" t="s">
        <v>310</v>
      </c>
      <c r="C299" s="22">
        <v>2</v>
      </c>
      <c r="D299" s="31"/>
    </row>
    <row r="300" spans="1:4" ht="55.2" x14ac:dyDescent="0.3">
      <c r="A300" s="3"/>
      <c r="B300" s="19" t="s">
        <v>311</v>
      </c>
      <c r="C300" s="14"/>
      <c r="D300" s="31"/>
    </row>
    <row r="301" spans="1:4" ht="15.6" x14ac:dyDescent="0.3">
      <c r="A301" s="2" t="s">
        <v>312</v>
      </c>
      <c r="B301" s="24" t="s">
        <v>313</v>
      </c>
      <c r="C301" s="22">
        <v>1.5</v>
      </c>
      <c r="D301" s="31"/>
    </row>
    <row r="302" spans="1:4" ht="41.4" x14ac:dyDescent="0.3">
      <c r="A302" s="3"/>
      <c r="B302" s="19" t="s">
        <v>314</v>
      </c>
      <c r="C302" s="14"/>
      <c r="D302" s="31"/>
    </row>
    <row r="303" spans="1:4" ht="15.6" x14ac:dyDescent="0.3">
      <c r="A303" s="2" t="s">
        <v>315</v>
      </c>
      <c r="B303" s="21" t="s">
        <v>67</v>
      </c>
      <c r="C303" s="22">
        <v>1</v>
      </c>
      <c r="D303" s="31"/>
    </row>
    <row r="304" spans="1:4" ht="82.8" x14ac:dyDescent="0.3">
      <c r="A304" s="3"/>
      <c r="B304" s="19" t="s">
        <v>99</v>
      </c>
      <c r="C304" s="20"/>
      <c r="D304" s="31"/>
    </row>
    <row r="305" spans="1:4" ht="15.6" x14ac:dyDescent="0.3">
      <c r="A305" s="2" t="s">
        <v>316</v>
      </c>
      <c r="B305" s="21" t="s">
        <v>317</v>
      </c>
      <c r="C305" s="22">
        <v>0.5</v>
      </c>
      <c r="D305" s="31"/>
    </row>
    <row r="306" spans="1:4" ht="41.4" x14ac:dyDescent="0.3">
      <c r="A306" s="3"/>
      <c r="B306" s="19" t="s">
        <v>389</v>
      </c>
      <c r="C306" s="14"/>
      <c r="D306" s="31"/>
    </row>
    <row r="307" spans="1:4" ht="15.6" x14ac:dyDescent="0.3">
      <c r="A307" s="2" t="s">
        <v>318</v>
      </c>
      <c r="B307" s="41" t="s">
        <v>319</v>
      </c>
      <c r="C307" s="22">
        <v>1</v>
      </c>
      <c r="D307" s="31"/>
    </row>
    <row r="308" spans="1:4" ht="69" x14ac:dyDescent="0.3">
      <c r="A308" s="13"/>
      <c r="B308" s="19" t="s">
        <v>320</v>
      </c>
      <c r="C308" s="14"/>
      <c r="D308" s="31"/>
    </row>
    <row r="309" spans="1:4" ht="15.6" x14ac:dyDescent="0.3">
      <c r="A309" s="2" t="s">
        <v>321</v>
      </c>
      <c r="B309" s="21" t="s">
        <v>68</v>
      </c>
      <c r="C309" s="22">
        <v>1</v>
      </c>
      <c r="D309" s="31"/>
    </row>
    <row r="310" spans="1:4" ht="82.8" x14ac:dyDescent="0.3">
      <c r="A310" s="16"/>
      <c r="B310" s="19" t="s">
        <v>102</v>
      </c>
      <c r="C310" s="20"/>
      <c r="D310" s="31"/>
    </row>
    <row r="311" spans="1:4" ht="19.5" customHeight="1" x14ac:dyDescent="0.3">
      <c r="A311" s="2" t="s">
        <v>322</v>
      </c>
      <c r="B311" s="69" t="s">
        <v>323</v>
      </c>
      <c r="C311" s="22">
        <v>2</v>
      </c>
      <c r="D311" s="31"/>
    </row>
    <row r="312" spans="1:4" ht="67.5" customHeight="1" x14ac:dyDescent="0.3">
      <c r="A312" s="13"/>
      <c r="B312" s="36" t="s">
        <v>100</v>
      </c>
      <c r="C312" s="14"/>
      <c r="D312" s="31"/>
    </row>
    <row r="313" spans="1:4" ht="15.6" x14ac:dyDescent="0.3">
      <c r="A313" s="12">
        <v>7.3</v>
      </c>
      <c r="B313" s="58" t="s">
        <v>331</v>
      </c>
      <c r="C313" s="14">
        <f>C314+C316+C318+C320+C322</f>
        <v>5</v>
      </c>
      <c r="D313" s="31"/>
    </row>
    <row r="314" spans="1:4" ht="47.25" customHeight="1" x14ac:dyDescent="0.3">
      <c r="A314" s="55" t="s">
        <v>324</v>
      </c>
      <c r="B314" s="24" t="s">
        <v>365</v>
      </c>
      <c r="C314" s="22">
        <v>0.5</v>
      </c>
      <c r="D314" s="31"/>
    </row>
    <row r="315" spans="1:4" ht="41.4" x14ac:dyDescent="0.3">
      <c r="A315" s="70"/>
      <c r="B315" s="19" t="s">
        <v>105</v>
      </c>
      <c r="C315" s="25"/>
      <c r="D315" s="31"/>
    </row>
    <row r="316" spans="1:4" ht="27.6" x14ac:dyDescent="0.3">
      <c r="A316" s="55" t="s">
        <v>325</v>
      </c>
      <c r="B316" s="24" t="s">
        <v>71</v>
      </c>
      <c r="C316" s="22">
        <v>1</v>
      </c>
      <c r="D316" s="31"/>
    </row>
    <row r="317" spans="1:4" ht="48.75" customHeight="1" x14ac:dyDescent="0.3">
      <c r="A317" s="70"/>
      <c r="B317" s="19" t="s">
        <v>390</v>
      </c>
      <c r="C317" s="25"/>
      <c r="D317" s="31"/>
    </row>
    <row r="318" spans="1:4" ht="27.6" x14ac:dyDescent="0.3">
      <c r="A318" s="55" t="s">
        <v>326</v>
      </c>
      <c r="B318" s="21" t="s">
        <v>72</v>
      </c>
      <c r="C318" s="22">
        <v>1</v>
      </c>
      <c r="D318" s="31"/>
    </row>
    <row r="319" spans="1:4" ht="41.4" x14ac:dyDescent="0.3">
      <c r="A319" s="70"/>
      <c r="B319" s="19" t="s">
        <v>391</v>
      </c>
      <c r="C319" s="20"/>
      <c r="D319" s="31"/>
    </row>
    <row r="320" spans="1:4" ht="27.6" x14ac:dyDescent="0.3">
      <c r="A320" s="55" t="s">
        <v>327</v>
      </c>
      <c r="B320" s="24" t="s">
        <v>73</v>
      </c>
      <c r="C320" s="22">
        <v>1.5</v>
      </c>
      <c r="D320" s="31"/>
    </row>
    <row r="321" spans="1:4" ht="55.2" x14ac:dyDescent="0.3">
      <c r="A321" s="71"/>
      <c r="B321" s="19" t="s">
        <v>392</v>
      </c>
      <c r="C321" s="25"/>
      <c r="D321" s="31"/>
    </row>
    <row r="322" spans="1:4" ht="41.4" x14ac:dyDescent="0.3">
      <c r="A322" s="72" t="s">
        <v>328</v>
      </c>
      <c r="B322" s="24" t="s">
        <v>393</v>
      </c>
      <c r="C322" s="22">
        <v>1</v>
      </c>
      <c r="D322" s="31"/>
    </row>
    <row r="323" spans="1:4" ht="82.8" x14ac:dyDescent="0.3">
      <c r="A323" s="71"/>
      <c r="B323" s="19" t="s">
        <v>394</v>
      </c>
      <c r="C323" s="25"/>
      <c r="D323" s="31"/>
    </row>
    <row r="324" spans="1:4" ht="21" customHeight="1" x14ac:dyDescent="0.3">
      <c r="A324" s="73" t="s">
        <v>332</v>
      </c>
      <c r="B324" s="73"/>
      <c r="C324" s="14">
        <f>C3+C32+C68+C120+C203+C258+C292</f>
        <v>100</v>
      </c>
      <c r="D324" s="31"/>
    </row>
  </sheetData>
  <sheetProtection formatCells="0" formatColumns="0" formatRows="0" insertColumns="0" insertRows="0" insertHyperlinks="0" deleteColumns="0" deleteRows="0" sort="0" autoFilter="0" pivotTables="0"/>
  <mergeCells count="7">
    <mergeCell ref="A324:B324"/>
    <mergeCell ref="A198:A199"/>
    <mergeCell ref="A178:A179"/>
    <mergeCell ref="A195:A196"/>
    <mergeCell ref="A1:D1"/>
    <mergeCell ref="A139:A140"/>
    <mergeCell ref="A171:A172"/>
  </mergeCells>
  <phoneticPr fontId="5" type="noConversion"/>
  <pageMargins left="0.7" right="0.7" top="0.75" bottom="0.75" header="0.3" footer="0.3"/>
  <pageSetup scale="77"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PL I-SBN</vt:lpstr>
      <vt:lpstr>'PL I-SBN'!Print_Area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VX</cp:lastModifiedBy>
  <cp:lastPrinted>2025-11-27T10:05:54Z</cp:lastPrinted>
  <dcterms:created xsi:type="dcterms:W3CDTF">2024-11-30T13:29:03Z</dcterms:created>
  <dcterms:modified xsi:type="dcterms:W3CDTF">2025-12-11T09:51:34Z</dcterms:modified>
</cp:coreProperties>
</file>